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规培资金分配明细 " sheetId="1" r:id="rId1"/>
  </sheets>
  <definedNames>
    <definedName name="_xlnm.Print_Titles" localSheetId="0">'规培资金分配明细 '!$4:$6</definedName>
  </definedNames>
  <calcPr fullCalcOnLoad="1"/>
</workbook>
</file>

<file path=xl/sharedStrings.xml><?xml version="1.0" encoding="utf-8"?>
<sst xmlns="http://schemas.openxmlformats.org/spreadsheetml/2006/main" count="99" uniqueCount="96">
  <si>
    <t>附件1</t>
  </si>
  <si>
    <t>四川省2016年省级补助住院医师规范化培训项目资金预分配明细表</t>
  </si>
  <si>
    <t>单位</t>
  </si>
  <si>
    <t>2015年结算（2014级学员）</t>
  </si>
  <si>
    <t>2016年补助人数                （2015级学员）</t>
  </si>
  <si>
    <t>2016年  合计  下达  资金  人数（人）</t>
  </si>
  <si>
    <t>省级     教学     管理</t>
  </si>
  <si>
    <t>2016年    合计      下达     资金    （万元）</t>
  </si>
  <si>
    <t>2015年下达资金人数（人）</t>
  </si>
  <si>
    <t>2015年核定招录人数（人）</t>
  </si>
  <si>
    <t>2015年结算</t>
  </si>
  <si>
    <t>合计</t>
  </si>
  <si>
    <t>2014级                其他专业人数</t>
  </si>
  <si>
    <t>2014级                   助理全科专业人数</t>
  </si>
  <si>
    <t>2014级实际注册学员                其他专业人数</t>
  </si>
  <si>
    <t>2014级实际注册学员                   助理全科专业人数</t>
  </si>
  <si>
    <t>结算  人数（人）</t>
  </si>
  <si>
    <t>结算  资金      （万元）</t>
  </si>
  <si>
    <t>2015级其他专业学员招录数</t>
  </si>
  <si>
    <t>2015级助理全科学员招录数</t>
  </si>
  <si>
    <t>省级小计</t>
  </si>
  <si>
    <t>省卫生计生委规财处小计</t>
  </si>
  <si>
    <t xml:space="preserve">    攀枝花钢铁有限责任公司职工总医院</t>
  </si>
  <si>
    <t xml:space="preserve">    解放军452医院</t>
  </si>
  <si>
    <t xml:space="preserve">    中国人民解放军成都军区总医院</t>
  </si>
  <si>
    <t xml:space="preserve">    武警四川省总队医院</t>
  </si>
  <si>
    <t>省人民医院</t>
  </si>
  <si>
    <t>省妇幼保健院</t>
  </si>
  <si>
    <t>泸州医学院附属口腔医院</t>
  </si>
  <si>
    <t>泸州医学院附属中医医院</t>
  </si>
  <si>
    <t>成都医学院第一附属医院</t>
  </si>
  <si>
    <t>成都中医药大学附属医院</t>
  </si>
  <si>
    <t>省医疗卫生服务指导中心（四川省卫生计生委毕业后医学教育委员会办公室）</t>
  </si>
  <si>
    <t>成都医学院</t>
  </si>
  <si>
    <t>市州小计</t>
  </si>
  <si>
    <t>成都市</t>
  </si>
  <si>
    <t>成都市第一人民医院</t>
  </si>
  <si>
    <t>成都市第二人民医院</t>
  </si>
  <si>
    <t>成都市第三人民医院</t>
  </si>
  <si>
    <t>成都大学附属医院</t>
  </si>
  <si>
    <t>成都市第四人民医院</t>
  </si>
  <si>
    <t>成都市第五人民医院</t>
  </si>
  <si>
    <t>成都市妇女儿童中心医院</t>
  </si>
  <si>
    <t>德阳市</t>
  </si>
  <si>
    <t>德阳市人民医院</t>
  </si>
  <si>
    <t>绵阳市</t>
  </si>
  <si>
    <t>绵阳市中心医院</t>
  </si>
  <si>
    <t>绵阳市第三人民医院</t>
  </si>
  <si>
    <t>四川绵阳四零四医院</t>
  </si>
  <si>
    <t>绵阳市中医院</t>
  </si>
  <si>
    <t>自贡市</t>
  </si>
  <si>
    <t>自贡市第一人民医院</t>
  </si>
  <si>
    <t>自贡市第四人民医院</t>
  </si>
  <si>
    <t>自贡市精神卫生中心</t>
  </si>
  <si>
    <t>自贡市妇幼保健院</t>
  </si>
  <si>
    <t>攀枝花市</t>
  </si>
  <si>
    <t>攀枝花市第三人民医院</t>
  </si>
  <si>
    <t>攀枝花学院附属医院</t>
  </si>
  <si>
    <t>泸州市</t>
  </si>
  <si>
    <t>泸州市中医医院</t>
  </si>
  <si>
    <t>广元市</t>
  </si>
  <si>
    <t>广元市中心医院</t>
  </si>
  <si>
    <t>广元市第一人民医院</t>
  </si>
  <si>
    <t>广元市精神卫生中心</t>
  </si>
  <si>
    <t>广元市中医院</t>
  </si>
  <si>
    <t>遂宁市</t>
  </si>
  <si>
    <t>遂宁市中心医院</t>
  </si>
  <si>
    <t>内江市</t>
  </si>
  <si>
    <t>内江市第二人民医院</t>
  </si>
  <si>
    <t>内江市中医院</t>
  </si>
  <si>
    <t>乐山市</t>
  </si>
  <si>
    <t>乐山市人民医院</t>
  </si>
  <si>
    <t>乐山市中医医院</t>
  </si>
  <si>
    <t>南充市</t>
  </si>
  <si>
    <t>南充市中心医院</t>
  </si>
  <si>
    <t>南充精神卫生中心</t>
  </si>
  <si>
    <t>宜宾市</t>
  </si>
  <si>
    <t>宜宾市第二人民医院</t>
  </si>
  <si>
    <t>宜宾市第一人民医院</t>
  </si>
  <si>
    <t>达州市</t>
  </si>
  <si>
    <t>达州市中心医院</t>
  </si>
  <si>
    <t>达州市中西医结合医院</t>
  </si>
  <si>
    <t>雅安市</t>
  </si>
  <si>
    <t>雅安市人民医院</t>
  </si>
  <si>
    <t>阿坝州</t>
  </si>
  <si>
    <t>阿坝州人民医院</t>
  </si>
  <si>
    <t>甘孜州</t>
  </si>
  <si>
    <t>甘孜州人民医院</t>
  </si>
  <si>
    <t>凉山州</t>
  </si>
  <si>
    <t>凉山州第二人民医院</t>
  </si>
  <si>
    <t>扩权县小计</t>
  </si>
  <si>
    <t>简阳市</t>
  </si>
  <si>
    <t>简阳市人民医院</t>
  </si>
  <si>
    <t>注：1.对未纳入中央财政补助的29个省级基地招录的全科、其他专业、助理全科专业和32个国家基地助理全科专业学员，按2.6万元/人/年补助基地用于培训对象补助及培训基地教学实践活动补助。</t>
  </si>
  <si>
    <t xml:space="preserve">    2.2015年省级补助资金按2014级学员实际招录人数进行结算。</t>
  </si>
  <si>
    <t xml:space="preserve">    3.2016年省级补助资金是按2015级新招录学员进行测算，由培训基地统筹使用于2014级、2015级学员。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</si>
</sst>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178" fontId="23" fillId="0" borderId="10" xfId="0" applyNumberFormat="1" applyFont="1" applyFill="1" applyBorder="1" applyAlignment="1">
      <alignment horizontal="center" vertical="center" wrapText="1" shrinkToFit="1"/>
    </xf>
    <xf numFmtId="178" fontId="24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/>
    </xf>
    <xf numFmtId="178" fontId="26" fillId="0" borderId="10" xfId="41" applyNumberFormat="1" applyFont="1" applyFill="1" applyBorder="1" applyAlignment="1">
      <alignment horizontal="center" vertical="center" wrapText="1"/>
      <protection/>
    </xf>
    <xf numFmtId="178" fontId="21" fillId="0" borderId="0" xfId="0" applyNumberFormat="1" applyFont="1" applyFill="1" applyAlignment="1">
      <alignment horizontal="center" vertical="center" shrinkToFit="1"/>
    </xf>
    <xf numFmtId="178" fontId="2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Alignment="1">
      <alignment horizontal="right" vertical="center" wrapText="1"/>
    </xf>
    <xf numFmtId="177" fontId="24" fillId="0" borderId="10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right" vertical="center" wrapText="1" shrinkToFit="1"/>
    </xf>
    <xf numFmtId="177" fontId="24" fillId="0" borderId="10" xfId="0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horizontal="right" vertical="center"/>
    </xf>
    <xf numFmtId="177" fontId="25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wrapText="1"/>
    </xf>
    <xf numFmtId="178" fontId="23" fillId="0" borderId="10" xfId="41" applyNumberFormat="1" applyFont="1" applyFill="1" applyBorder="1" applyAlignment="1">
      <alignment horizontal="center" vertical="top" wrapText="1"/>
      <protection/>
    </xf>
    <xf numFmtId="177" fontId="23" fillId="0" borderId="10" xfId="41" applyNumberFormat="1" applyFont="1" applyFill="1" applyBorder="1" applyAlignment="1">
      <alignment horizontal="center" vertical="top" wrapText="1"/>
      <protection/>
    </xf>
    <xf numFmtId="178" fontId="23" fillId="0" borderId="10" xfId="0" applyNumberFormat="1" applyFont="1" applyFill="1" applyBorder="1" applyAlignment="1">
      <alignment horizontal="center" vertical="top" wrapText="1" shrinkToFit="1"/>
    </xf>
    <xf numFmtId="178" fontId="25" fillId="0" borderId="10" xfId="0" applyNumberFormat="1" applyFont="1" applyFill="1" applyBorder="1" applyAlignment="1">
      <alignment horizontal="center" vertical="center" wrapText="1" shrinkToFit="1"/>
    </xf>
    <xf numFmtId="178" fontId="28" fillId="0" borderId="10" xfId="0" applyNumberFormat="1" applyFont="1" applyFill="1" applyBorder="1" applyAlignment="1">
      <alignment horizontal="center" vertical="center" wrapText="1" shrinkToFit="1"/>
    </xf>
    <xf numFmtId="177" fontId="24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76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left" wrapText="1"/>
    </xf>
    <xf numFmtId="178" fontId="21" fillId="0" borderId="0" xfId="0" applyNumberFormat="1" applyFont="1" applyFill="1" applyAlignment="1">
      <alignment horizontal="left" wrapText="1"/>
    </xf>
    <xf numFmtId="177" fontId="21" fillId="0" borderId="0" xfId="0" applyNumberFormat="1" applyFont="1" applyFill="1" applyAlignment="1">
      <alignment horizontal="left" wrapText="1"/>
    </xf>
    <xf numFmtId="177" fontId="21" fillId="0" borderId="0" xfId="0" applyNumberFormat="1" applyFont="1" applyFill="1" applyAlignment="1">
      <alignment horizontal="center" wrapText="1"/>
    </xf>
    <xf numFmtId="176" fontId="30" fillId="0" borderId="0" xfId="0" applyNumberFormat="1" applyFont="1" applyBorder="1" applyAlignment="1">
      <alignment horizontal="left" vertical="center" shrinkToFit="1"/>
    </xf>
    <xf numFmtId="178" fontId="30" fillId="0" borderId="0" xfId="0" applyNumberFormat="1" applyFont="1" applyFill="1" applyBorder="1" applyAlignment="1">
      <alignment horizontal="center" vertical="center" shrinkToFit="1"/>
    </xf>
    <xf numFmtId="177" fontId="30" fillId="0" borderId="0" xfId="0" applyNumberFormat="1" applyFont="1" applyBorder="1" applyAlignment="1">
      <alignment horizontal="right" vertical="center" shrinkToFit="1"/>
    </xf>
    <xf numFmtId="176" fontId="27" fillId="0" borderId="0" xfId="0" applyNumberFormat="1" applyFont="1" applyBorder="1" applyAlignment="1">
      <alignment horizontal="center" vertical="center" shrinkToFit="1"/>
    </xf>
    <xf numFmtId="176" fontId="27" fillId="0" borderId="0" xfId="0" applyNumberFormat="1" applyFont="1" applyBorder="1" applyAlignment="1">
      <alignment horizontal="right" vertical="center" shrinkToFit="1"/>
    </xf>
    <xf numFmtId="176" fontId="27" fillId="0" borderId="0" xfId="0" applyNumberFormat="1" applyFont="1" applyAlignment="1">
      <alignment horizontal="center" vertical="center" shrinkToFit="1"/>
    </xf>
    <xf numFmtId="176" fontId="21" fillId="0" borderId="0" xfId="0" applyNumberFormat="1" applyFont="1" applyBorder="1" applyAlignment="1">
      <alignment horizontal="right" vertical="center" shrinkToFit="1"/>
    </xf>
    <xf numFmtId="178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8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wrapText="1" shrinkToFit="1"/>
    </xf>
    <xf numFmtId="178" fontId="23" fillId="0" borderId="10" xfId="0" applyNumberFormat="1" applyFont="1" applyFill="1" applyBorder="1" applyAlignment="1">
      <alignment horizontal="center" vertical="center" wrapText="1" shrinkToFit="1"/>
    </xf>
    <xf numFmtId="178" fontId="23" fillId="0" borderId="10" xfId="41" applyNumberFormat="1" applyFont="1" applyFill="1" applyBorder="1" applyAlignment="1">
      <alignment horizontal="center" vertical="center" wrapText="1" shrinkToFit="1"/>
      <protection/>
    </xf>
    <xf numFmtId="177" fontId="23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规培资金分配明细 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24.375" style="2" customWidth="1"/>
    <col min="2" max="8" width="4.625" style="22" customWidth="1"/>
    <col min="9" max="9" width="8.125" style="14" customWidth="1"/>
    <col min="10" max="10" width="6.375" style="21" customWidth="1"/>
    <col min="11" max="11" width="6.50390625" style="21" customWidth="1"/>
    <col min="12" max="12" width="7.375" style="21" customWidth="1"/>
    <col min="13" max="13" width="5.625" style="21" customWidth="1"/>
    <col min="14" max="14" width="8.375" style="18" customWidth="1"/>
    <col min="15" max="15" width="9.50390625" style="30" customWidth="1"/>
    <col min="16" max="247" width="9.00390625" style="1" customWidth="1"/>
  </cols>
  <sheetData>
    <row r="1" spans="1:13" ht="18.75">
      <c r="A1" s="46" t="s">
        <v>0</v>
      </c>
      <c r="B1" s="47"/>
      <c r="C1" s="47"/>
      <c r="D1" s="47"/>
      <c r="E1" s="47"/>
      <c r="F1" s="47"/>
      <c r="G1" s="47"/>
      <c r="H1" s="47"/>
      <c r="I1" s="48"/>
      <c r="J1" s="47"/>
      <c r="K1" s="13"/>
      <c r="L1" s="13"/>
      <c r="M1" s="13"/>
    </row>
    <row r="2" spans="1:15" ht="22.5">
      <c r="A2" s="49" t="s">
        <v>1</v>
      </c>
      <c r="B2" s="49"/>
      <c r="C2" s="49"/>
      <c r="D2" s="49"/>
      <c r="E2" s="49"/>
      <c r="F2" s="49"/>
      <c r="G2" s="49"/>
      <c r="H2" s="49"/>
      <c r="I2" s="50"/>
      <c r="J2" s="49"/>
      <c r="K2" s="49"/>
      <c r="L2" s="49"/>
      <c r="M2" s="49"/>
      <c r="N2" s="50"/>
      <c r="O2" s="51"/>
    </row>
    <row r="3" spans="1:14" ht="14.25">
      <c r="A3" s="52"/>
      <c r="B3" s="53"/>
      <c r="C3" s="53"/>
      <c r="D3" s="53"/>
      <c r="E3" s="53"/>
      <c r="F3" s="53"/>
      <c r="G3" s="53"/>
      <c r="H3" s="53"/>
      <c r="I3" s="54"/>
      <c r="J3" s="53"/>
      <c r="K3" s="12"/>
      <c r="L3" s="12"/>
      <c r="M3" s="12"/>
      <c r="N3" s="20"/>
    </row>
    <row r="4" spans="1:16" ht="31.5" customHeight="1">
      <c r="A4" s="57" t="s">
        <v>2</v>
      </c>
      <c r="B4" s="55" t="s">
        <v>3</v>
      </c>
      <c r="C4" s="55"/>
      <c r="D4" s="55"/>
      <c r="E4" s="55"/>
      <c r="F4" s="55"/>
      <c r="G4" s="55"/>
      <c r="H4" s="55"/>
      <c r="I4" s="56"/>
      <c r="J4" s="58" t="s">
        <v>4</v>
      </c>
      <c r="K4" s="58"/>
      <c r="L4" s="58"/>
      <c r="M4" s="58" t="s">
        <v>5</v>
      </c>
      <c r="N4" s="60" t="s">
        <v>6</v>
      </c>
      <c r="O4" s="60" t="s">
        <v>7</v>
      </c>
      <c r="P4" s="6"/>
    </row>
    <row r="5" spans="1:16" ht="24.75" customHeight="1">
      <c r="A5" s="57"/>
      <c r="B5" s="58" t="s">
        <v>8</v>
      </c>
      <c r="C5" s="58"/>
      <c r="D5" s="58"/>
      <c r="E5" s="58" t="s">
        <v>9</v>
      </c>
      <c r="F5" s="58"/>
      <c r="G5" s="58"/>
      <c r="H5" s="58" t="s">
        <v>10</v>
      </c>
      <c r="I5" s="61"/>
      <c r="J5" s="59"/>
      <c r="K5" s="59"/>
      <c r="L5" s="59"/>
      <c r="M5" s="59"/>
      <c r="N5" s="60"/>
      <c r="O5" s="60"/>
      <c r="P5" s="6"/>
    </row>
    <row r="6" spans="1:16" ht="84.75" customHeight="1">
      <c r="A6" s="57"/>
      <c r="B6" s="7" t="s">
        <v>11</v>
      </c>
      <c r="C6" s="25" t="s">
        <v>12</v>
      </c>
      <c r="D6" s="23" t="s">
        <v>13</v>
      </c>
      <c r="E6" s="23" t="s">
        <v>11</v>
      </c>
      <c r="F6" s="25" t="s">
        <v>14</v>
      </c>
      <c r="G6" s="23" t="s">
        <v>15</v>
      </c>
      <c r="H6" s="23" t="s">
        <v>16</v>
      </c>
      <c r="I6" s="24" t="s">
        <v>17</v>
      </c>
      <c r="J6" s="11" t="s">
        <v>11</v>
      </c>
      <c r="K6" s="23" t="s">
        <v>18</v>
      </c>
      <c r="L6" s="23" t="s">
        <v>19</v>
      </c>
      <c r="M6" s="59"/>
      <c r="N6" s="60"/>
      <c r="O6" s="60"/>
      <c r="P6" s="6"/>
    </row>
    <row r="7" spans="1:15" ht="14.25">
      <c r="A7" s="34" t="s">
        <v>11</v>
      </c>
      <c r="B7" s="8">
        <f aca="true" t="shared" si="0" ref="B7:O7">B8+B22+B78</f>
        <v>825</v>
      </c>
      <c r="C7" s="8">
        <f t="shared" si="0"/>
        <v>744</v>
      </c>
      <c r="D7" s="8">
        <f t="shared" si="0"/>
        <v>81</v>
      </c>
      <c r="E7" s="8">
        <f t="shared" si="0"/>
        <v>821</v>
      </c>
      <c r="F7" s="8">
        <f t="shared" si="0"/>
        <v>744</v>
      </c>
      <c r="G7" s="8">
        <f t="shared" si="0"/>
        <v>77</v>
      </c>
      <c r="H7" s="8">
        <f t="shared" si="0"/>
        <v>-4</v>
      </c>
      <c r="I7" s="15">
        <f t="shared" si="0"/>
        <v>-10.4</v>
      </c>
      <c r="J7" s="8">
        <f t="shared" si="0"/>
        <v>831</v>
      </c>
      <c r="K7" s="8">
        <f t="shared" si="0"/>
        <v>743</v>
      </c>
      <c r="L7" s="8">
        <f t="shared" si="0"/>
        <v>88</v>
      </c>
      <c r="M7" s="8">
        <f t="shared" si="0"/>
        <v>827</v>
      </c>
      <c r="N7" s="15">
        <f t="shared" si="0"/>
        <v>589.8</v>
      </c>
      <c r="O7" s="28">
        <f t="shared" si="0"/>
        <v>2740</v>
      </c>
    </row>
    <row r="8" spans="1:15" ht="14.25">
      <c r="A8" s="34" t="s">
        <v>20</v>
      </c>
      <c r="B8" s="8">
        <f>SUM(B10:B21)</f>
        <v>315</v>
      </c>
      <c r="C8" s="8">
        <f aca="true" t="shared" si="1" ref="C8:O8">SUM(C10:C21)</f>
        <v>309</v>
      </c>
      <c r="D8" s="8">
        <f t="shared" si="1"/>
        <v>6</v>
      </c>
      <c r="E8" s="8">
        <f t="shared" si="1"/>
        <v>315</v>
      </c>
      <c r="F8" s="8">
        <f t="shared" si="1"/>
        <v>309</v>
      </c>
      <c r="G8" s="8">
        <f t="shared" si="1"/>
        <v>6</v>
      </c>
      <c r="H8" s="8"/>
      <c r="I8" s="17"/>
      <c r="J8" s="8">
        <f t="shared" si="1"/>
        <v>275</v>
      </c>
      <c r="K8" s="8">
        <f t="shared" si="1"/>
        <v>262</v>
      </c>
      <c r="L8" s="8">
        <f t="shared" si="1"/>
        <v>13</v>
      </c>
      <c r="M8" s="8">
        <f t="shared" si="1"/>
        <v>275</v>
      </c>
      <c r="N8" s="17">
        <f t="shared" si="1"/>
        <v>589.8</v>
      </c>
      <c r="O8" s="32">
        <f t="shared" si="1"/>
        <v>1304.8</v>
      </c>
    </row>
    <row r="9" spans="1:15" ht="14.25">
      <c r="A9" s="41" t="s">
        <v>21</v>
      </c>
      <c r="B9" s="8">
        <f>SUM(B10:B13)</f>
        <v>225</v>
      </c>
      <c r="C9" s="8">
        <f aca="true" t="shared" si="2" ref="C9:M9">SUM(C10:C13)</f>
        <v>222</v>
      </c>
      <c r="D9" s="8">
        <f t="shared" si="2"/>
        <v>3</v>
      </c>
      <c r="E9" s="8">
        <f t="shared" si="2"/>
        <v>225</v>
      </c>
      <c r="F9" s="8">
        <f t="shared" si="2"/>
        <v>222</v>
      </c>
      <c r="G9" s="8">
        <f t="shared" si="2"/>
        <v>3</v>
      </c>
      <c r="H9" s="8"/>
      <c r="I9" s="15"/>
      <c r="J9" s="8">
        <f t="shared" si="2"/>
        <v>206</v>
      </c>
      <c r="K9" s="8">
        <f t="shared" si="2"/>
        <v>193</v>
      </c>
      <c r="L9" s="8">
        <f t="shared" si="2"/>
        <v>13</v>
      </c>
      <c r="M9" s="8">
        <f t="shared" si="2"/>
        <v>206</v>
      </c>
      <c r="N9" s="15"/>
      <c r="O9" s="28">
        <f>SUM(O10:O13)</f>
        <v>535.6</v>
      </c>
    </row>
    <row r="10" spans="1:15" ht="24">
      <c r="A10" s="36" t="s">
        <v>22</v>
      </c>
      <c r="B10" s="27">
        <f aca="true" t="shared" si="3" ref="B10:B30">D10+C10</f>
        <v>41</v>
      </c>
      <c r="C10" s="9">
        <v>38</v>
      </c>
      <c r="D10" s="9">
        <v>3</v>
      </c>
      <c r="E10" s="26">
        <f aca="true" t="shared" si="4" ref="E10:E30">F10+G10</f>
        <v>41</v>
      </c>
      <c r="F10" s="9">
        <v>38</v>
      </c>
      <c r="G10" s="10">
        <v>3</v>
      </c>
      <c r="H10" s="10"/>
      <c r="I10" s="19"/>
      <c r="J10" s="10">
        <f aca="true" t="shared" si="5" ref="J10:J30">SUM(K10:L10)</f>
        <v>72</v>
      </c>
      <c r="K10" s="10">
        <v>59</v>
      </c>
      <c r="L10" s="10">
        <v>13</v>
      </c>
      <c r="M10" s="10">
        <f aca="true" t="shared" si="6" ref="M10:M30">J10+H10</f>
        <v>72</v>
      </c>
      <c r="N10" s="19"/>
      <c r="O10" s="31">
        <f aca="true" t="shared" si="7" ref="O10:O30">M10*2.6+N10</f>
        <v>187.20000000000002</v>
      </c>
    </row>
    <row r="11" spans="1:15" ht="14.25">
      <c r="A11" s="36" t="s">
        <v>23</v>
      </c>
      <c r="B11" s="27">
        <f t="shared" si="3"/>
        <v>19</v>
      </c>
      <c r="C11" s="9">
        <v>19</v>
      </c>
      <c r="D11" s="9"/>
      <c r="E11" s="26">
        <f t="shared" si="4"/>
        <v>19</v>
      </c>
      <c r="F11" s="9">
        <v>19</v>
      </c>
      <c r="G11" s="10"/>
      <c r="H11" s="10"/>
      <c r="I11" s="19"/>
      <c r="J11" s="10">
        <f t="shared" si="5"/>
        <v>28</v>
      </c>
      <c r="K11" s="10">
        <v>28</v>
      </c>
      <c r="L11" s="10"/>
      <c r="M11" s="10">
        <f t="shared" si="6"/>
        <v>28</v>
      </c>
      <c r="N11" s="19"/>
      <c r="O11" s="31">
        <f t="shared" si="7"/>
        <v>72.8</v>
      </c>
    </row>
    <row r="12" spans="1:15" ht="24">
      <c r="A12" s="36" t="s">
        <v>24</v>
      </c>
      <c r="B12" s="27">
        <f t="shared" si="3"/>
        <v>99</v>
      </c>
      <c r="C12" s="9">
        <v>99</v>
      </c>
      <c r="D12" s="9"/>
      <c r="E12" s="26">
        <f t="shared" si="4"/>
        <v>99</v>
      </c>
      <c r="F12" s="9">
        <v>99</v>
      </c>
      <c r="G12" s="10"/>
      <c r="H12" s="10"/>
      <c r="I12" s="19"/>
      <c r="J12" s="10">
        <f t="shared" si="5"/>
        <v>82</v>
      </c>
      <c r="K12" s="10">
        <v>82</v>
      </c>
      <c r="L12" s="10"/>
      <c r="M12" s="10">
        <f t="shared" si="6"/>
        <v>82</v>
      </c>
      <c r="N12" s="19"/>
      <c r="O12" s="31">
        <f t="shared" si="7"/>
        <v>213.20000000000002</v>
      </c>
    </row>
    <row r="13" spans="1:15" ht="14.25">
      <c r="A13" s="36" t="s">
        <v>25</v>
      </c>
      <c r="B13" s="27">
        <f t="shared" si="3"/>
        <v>66</v>
      </c>
      <c r="C13" s="9">
        <v>66</v>
      </c>
      <c r="D13" s="9"/>
      <c r="E13" s="26">
        <f t="shared" si="4"/>
        <v>66</v>
      </c>
      <c r="F13" s="9">
        <v>66</v>
      </c>
      <c r="G13" s="10"/>
      <c r="H13" s="10"/>
      <c r="I13" s="19"/>
      <c r="J13" s="10">
        <f t="shared" si="5"/>
        <v>24</v>
      </c>
      <c r="K13" s="10">
        <v>24</v>
      </c>
      <c r="L13" s="10"/>
      <c r="M13" s="10">
        <f t="shared" si="6"/>
        <v>24</v>
      </c>
      <c r="N13" s="19"/>
      <c r="O13" s="31">
        <f t="shared" si="7"/>
        <v>62.400000000000006</v>
      </c>
    </row>
    <row r="14" spans="1:15" ht="14.25">
      <c r="A14" s="36" t="s">
        <v>26</v>
      </c>
      <c r="B14" s="27">
        <f t="shared" si="3"/>
        <v>1</v>
      </c>
      <c r="C14" s="9"/>
      <c r="D14" s="9">
        <v>1</v>
      </c>
      <c r="E14" s="26">
        <f t="shared" si="4"/>
        <v>1</v>
      </c>
      <c r="F14" s="9"/>
      <c r="G14" s="10">
        <v>1</v>
      </c>
      <c r="H14" s="10"/>
      <c r="I14" s="19"/>
      <c r="J14" s="10">
        <f t="shared" si="5"/>
        <v>0</v>
      </c>
      <c r="K14" s="10"/>
      <c r="L14" s="10"/>
      <c r="M14" s="10">
        <f t="shared" si="6"/>
        <v>0</v>
      </c>
      <c r="N14" s="19"/>
      <c r="O14" s="31">
        <f t="shared" si="7"/>
        <v>0</v>
      </c>
    </row>
    <row r="15" spans="1:15" s="4" customFormat="1" ht="14.25">
      <c r="A15" s="39" t="s">
        <v>27</v>
      </c>
      <c r="B15" s="27">
        <f t="shared" si="3"/>
        <v>12</v>
      </c>
      <c r="C15" s="9">
        <v>12</v>
      </c>
      <c r="D15" s="9"/>
      <c r="E15" s="26">
        <f t="shared" si="4"/>
        <v>12</v>
      </c>
      <c r="F15" s="9">
        <v>12</v>
      </c>
      <c r="G15" s="10"/>
      <c r="H15" s="10"/>
      <c r="I15" s="19"/>
      <c r="J15" s="10">
        <f t="shared" si="5"/>
        <v>10</v>
      </c>
      <c r="K15" s="10">
        <v>10</v>
      </c>
      <c r="L15" s="10"/>
      <c r="M15" s="10">
        <f t="shared" si="6"/>
        <v>10</v>
      </c>
      <c r="N15" s="19"/>
      <c r="O15" s="31">
        <f t="shared" si="7"/>
        <v>26</v>
      </c>
    </row>
    <row r="16" spans="1:15" ht="14.25">
      <c r="A16" s="36" t="s">
        <v>28</v>
      </c>
      <c r="B16" s="27">
        <f t="shared" si="3"/>
        <v>15</v>
      </c>
      <c r="C16" s="9">
        <v>15</v>
      </c>
      <c r="D16" s="9"/>
      <c r="E16" s="26">
        <f t="shared" si="4"/>
        <v>15</v>
      </c>
      <c r="F16" s="9">
        <v>15</v>
      </c>
      <c r="G16" s="10"/>
      <c r="H16" s="10"/>
      <c r="I16" s="19"/>
      <c r="J16" s="10">
        <f t="shared" si="5"/>
        <v>10</v>
      </c>
      <c r="K16" s="10">
        <v>10</v>
      </c>
      <c r="L16" s="10"/>
      <c r="M16" s="10">
        <f t="shared" si="6"/>
        <v>10</v>
      </c>
      <c r="N16" s="19"/>
      <c r="O16" s="31">
        <f t="shared" si="7"/>
        <v>26</v>
      </c>
    </row>
    <row r="17" spans="1:15" ht="14.25">
      <c r="A17" s="36" t="s">
        <v>29</v>
      </c>
      <c r="B17" s="27">
        <f t="shared" si="3"/>
        <v>57</v>
      </c>
      <c r="C17" s="9">
        <v>57</v>
      </c>
      <c r="D17" s="9"/>
      <c r="E17" s="26">
        <f t="shared" si="4"/>
        <v>57</v>
      </c>
      <c r="F17" s="9">
        <v>57</v>
      </c>
      <c r="G17" s="10"/>
      <c r="H17" s="10"/>
      <c r="I17" s="19"/>
      <c r="J17" s="10">
        <f t="shared" si="5"/>
        <v>38</v>
      </c>
      <c r="K17" s="10">
        <v>38</v>
      </c>
      <c r="L17" s="10"/>
      <c r="M17" s="10">
        <f t="shared" si="6"/>
        <v>38</v>
      </c>
      <c r="N17" s="19"/>
      <c r="O17" s="31">
        <f t="shared" si="7"/>
        <v>98.8</v>
      </c>
    </row>
    <row r="18" spans="1:15" s="4" customFormat="1" ht="14.25">
      <c r="A18" s="39" t="s">
        <v>30</v>
      </c>
      <c r="B18" s="27">
        <f t="shared" si="3"/>
        <v>2</v>
      </c>
      <c r="C18" s="9"/>
      <c r="D18" s="9">
        <v>2</v>
      </c>
      <c r="E18" s="26">
        <f t="shared" si="4"/>
        <v>2</v>
      </c>
      <c r="F18" s="9"/>
      <c r="G18" s="10">
        <v>2</v>
      </c>
      <c r="H18" s="10"/>
      <c r="I18" s="19"/>
      <c r="J18" s="10">
        <f t="shared" si="5"/>
        <v>0</v>
      </c>
      <c r="K18" s="10"/>
      <c r="L18" s="10"/>
      <c r="M18" s="10">
        <f t="shared" si="6"/>
        <v>0</v>
      </c>
      <c r="N18" s="19"/>
      <c r="O18" s="31">
        <f t="shared" si="7"/>
        <v>0</v>
      </c>
    </row>
    <row r="19" spans="1:15" ht="14.25">
      <c r="A19" s="36" t="s">
        <v>31</v>
      </c>
      <c r="B19" s="27">
        <f t="shared" si="3"/>
        <v>3</v>
      </c>
      <c r="C19" s="9">
        <v>3</v>
      </c>
      <c r="D19" s="9"/>
      <c r="E19" s="26">
        <f t="shared" si="4"/>
        <v>3</v>
      </c>
      <c r="F19" s="9">
        <v>3</v>
      </c>
      <c r="G19" s="10"/>
      <c r="H19" s="10"/>
      <c r="I19" s="19"/>
      <c r="J19" s="10">
        <f t="shared" si="5"/>
        <v>11</v>
      </c>
      <c r="K19" s="10">
        <v>11</v>
      </c>
      <c r="L19" s="10"/>
      <c r="M19" s="10">
        <f t="shared" si="6"/>
        <v>11</v>
      </c>
      <c r="N19" s="19"/>
      <c r="O19" s="31">
        <f t="shared" si="7"/>
        <v>28.6</v>
      </c>
    </row>
    <row r="20" spans="1:15" ht="36">
      <c r="A20" s="36" t="s">
        <v>32</v>
      </c>
      <c r="B20" s="27"/>
      <c r="C20" s="9"/>
      <c r="D20" s="9"/>
      <c r="E20" s="26"/>
      <c r="F20" s="9"/>
      <c r="G20" s="10"/>
      <c r="H20" s="10"/>
      <c r="I20" s="19"/>
      <c r="J20" s="10"/>
      <c r="K20" s="10"/>
      <c r="L20" s="10"/>
      <c r="M20" s="10"/>
      <c r="N20" s="19">
        <v>519.8</v>
      </c>
      <c r="O20" s="31">
        <f t="shared" si="7"/>
        <v>519.8</v>
      </c>
    </row>
    <row r="21" spans="1:15" ht="14.25">
      <c r="A21" s="36" t="s">
        <v>33</v>
      </c>
      <c r="B21" s="27"/>
      <c r="C21" s="9"/>
      <c r="D21" s="9"/>
      <c r="E21" s="26"/>
      <c r="F21" s="9"/>
      <c r="G21" s="10"/>
      <c r="H21" s="10"/>
      <c r="I21" s="19"/>
      <c r="J21" s="10"/>
      <c r="K21" s="10"/>
      <c r="L21" s="10"/>
      <c r="M21" s="10"/>
      <c r="N21" s="19">
        <v>70</v>
      </c>
      <c r="O21" s="31">
        <f t="shared" si="7"/>
        <v>70</v>
      </c>
    </row>
    <row r="22" spans="1:15" s="3" customFormat="1" ht="14.25">
      <c r="A22" s="34" t="s">
        <v>34</v>
      </c>
      <c r="B22" s="8">
        <f>B23+B31+B33+B38+B43+B46+B48+B53+B55+B58+B61+B64+B67+B70+B72+B74+B76</f>
        <v>509</v>
      </c>
      <c r="C22" s="8">
        <f aca="true" t="shared" si="8" ref="C22:M22">C23+C31+C33+C38+C43+C46+C48+C53+C55+C58+C61+C64+C67+C70+C72+C74+C76</f>
        <v>435</v>
      </c>
      <c r="D22" s="8">
        <f t="shared" si="8"/>
        <v>74</v>
      </c>
      <c r="E22" s="8">
        <f t="shared" si="8"/>
        <v>505</v>
      </c>
      <c r="F22" s="8">
        <f t="shared" si="8"/>
        <v>435</v>
      </c>
      <c r="G22" s="8">
        <f t="shared" si="8"/>
        <v>70</v>
      </c>
      <c r="H22" s="8">
        <f t="shared" si="8"/>
        <v>-4</v>
      </c>
      <c r="I22" s="17">
        <f t="shared" si="8"/>
        <v>-10.4</v>
      </c>
      <c r="J22" s="8">
        <f t="shared" si="8"/>
        <v>549</v>
      </c>
      <c r="K22" s="8">
        <f t="shared" si="8"/>
        <v>481</v>
      </c>
      <c r="L22" s="8">
        <f t="shared" si="8"/>
        <v>68</v>
      </c>
      <c r="M22" s="8">
        <f t="shared" si="8"/>
        <v>545</v>
      </c>
      <c r="N22" s="17"/>
      <c r="O22" s="32">
        <f>O23+O31+O33+O38+O43+O46+O48+O53+O55+O58+O61+O64+O67+O70+O72+O74+O76</f>
        <v>1417</v>
      </c>
    </row>
    <row r="23" spans="1:15" s="3" customFormat="1" ht="14.25">
      <c r="A23" s="34" t="s">
        <v>35</v>
      </c>
      <c r="B23" s="7">
        <f>SUM(B24:B30)</f>
        <v>142</v>
      </c>
      <c r="C23" s="7">
        <f aca="true" t="shared" si="9" ref="C23:M23">SUM(C24:C30)</f>
        <v>127</v>
      </c>
      <c r="D23" s="7">
        <f t="shared" si="9"/>
        <v>15</v>
      </c>
      <c r="E23" s="7">
        <f t="shared" si="9"/>
        <v>142</v>
      </c>
      <c r="F23" s="7">
        <f t="shared" si="9"/>
        <v>127</v>
      </c>
      <c r="G23" s="7">
        <f t="shared" si="9"/>
        <v>15</v>
      </c>
      <c r="H23" s="7"/>
      <c r="I23" s="16"/>
      <c r="J23" s="7">
        <f t="shared" si="9"/>
        <v>150</v>
      </c>
      <c r="K23" s="7">
        <f t="shared" si="9"/>
        <v>131</v>
      </c>
      <c r="L23" s="7">
        <f t="shared" si="9"/>
        <v>19</v>
      </c>
      <c r="M23" s="7">
        <f t="shared" si="9"/>
        <v>150</v>
      </c>
      <c r="N23" s="16"/>
      <c r="O23" s="29">
        <f>SUM(O24:O30)</f>
        <v>390.00000000000006</v>
      </c>
    </row>
    <row r="24" spans="1:15" ht="14.25">
      <c r="A24" s="36" t="s">
        <v>36</v>
      </c>
      <c r="B24" s="27">
        <f t="shared" si="3"/>
        <v>83</v>
      </c>
      <c r="C24" s="9">
        <v>83</v>
      </c>
      <c r="D24" s="9"/>
      <c r="E24" s="26">
        <f t="shared" si="4"/>
        <v>83</v>
      </c>
      <c r="F24" s="9">
        <v>83</v>
      </c>
      <c r="G24" s="10"/>
      <c r="H24" s="10"/>
      <c r="I24" s="19"/>
      <c r="J24" s="10">
        <f t="shared" si="5"/>
        <v>94</v>
      </c>
      <c r="K24" s="10">
        <v>83</v>
      </c>
      <c r="L24" s="10">
        <v>11</v>
      </c>
      <c r="M24" s="10">
        <f t="shared" si="6"/>
        <v>94</v>
      </c>
      <c r="N24" s="19"/>
      <c r="O24" s="31">
        <f t="shared" si="7"/>
        <v>244.4</v>
      </c>
    </row>
    <row r="25" spans="1:15" ht="14.25">
      <c r="A25" s="36" t="s">
        <v>37</v>
      </c>
      <c r="B25" s="27">
        <f t="shared" si="3"/>
        <v>2</v>
      </c>
      <c r="C25" s="9"/>
      <c r="D25" s="9">
        <v>2</v>
      </c>
      <c r="E25" s="26">
        <f t="shared" si="4"/>
        <v>2</v>
      </c>
      <c r="F25" s="9"/>
      <c r="G25" s="10">
        <v>2</v>
      </c>
      <c r="H25" s="10"/>
      <c r="I25" s="19"/>
      <c r="J25" s="10">
        <f t="shared" si="5"/>
        <v>0</v>
      </c>
      <c r="K25" s="10"/>
      <c r="L25" s="10"/>
      <c r="M25" s="10">
        <f t="shared" si="6"/>
        <v>0</v>
      </c>
      <c r="N25" s="19"/>
      <c r="O25" s="31">
        <f t="shared" si="7"/>
        <v>0</v>
      </c>
    </row>
    <row r="26" spans="1:15" ht="14.25">
      <c r="A26" s="36" t="s">
        <v>38</v>
      </c>
      <c r="B26" s="27">
        <f t="shared" si="3"/>
        <v>2</v>
      </c>
      <c r="C26" s="9"/>
      <c r="D26" s="9">
        <v>2</v>
      </c>
      <c r="E26" s="26">
        <f t="shared" si="4"/>
        <v>2</v>
      </c>
      <c r="F26" s="9"/>
      <c r="G26" s="10">
        <v>2</v>
      </c>
      <c r="H26" s="10"/>
      <c r="I26" s="19"/>
      <c r="J26" s="10">
        <f t="shared" si="5"/>
        <v>0</v>
      </c>
      <c r="K26" s="10"/>
      <c r="L26" s="10"/>
      <c r="M26" s="10">
        <f t="shared" si="6"/>
        <v>0</v>
      </c>
      <c r="N26" s="19"/>
      <c r="O26" s="31">
        <f t="shared" si="7"/>
        <v>0</v>
      </c>
    </row>
    <row r="27" spans="1:15" ht="14.25">
      <c r="A27" s="36" t="s">
        <v>39</v>
      </c>
      <c r="B27" s="27">
        <f t="shared" si="3"/>
        <v>3</v>
      </c>
      <c r="C27" s="9"/>
      <c r="D27" s="9">
        <v>3</v>
      </c>
      <c r="E27" s="26">
        <f t="shared" si="4"/>
        <v>3</v>
      </c>
      <c r="F27" s="9"/>
      <c r="G27" s="10">
        <v>3</v>
      </c>
      <c r="H27" s="10"/>
      <c r="I27" s="19"/>
      <c r="J27" s="10">
        <f t="shared" si="5"/>
        <v>3</v>
      </c>
      <c r="K27" s="10"/>
      <c r="L27" s="10">
        <v>3</v>
      </c>
      <c r="M27" s="10">
        <f t="shared" si="6"/>
        <v>3</v>
      </c>
      <c r="N27" s="19"/>
      <c r="O27" s="31">
        <f t="shared" si="7"/>
        <v>7.800000000000001</v>
      </c>
    </row>
    <row r="28" spans="1:15" ht="14.25">
      <c r="A28" s="33" t="s">
        <v>40</v>
      </c>
      <c r="B28" s="27">
        <f t="shared" si="3"/>
        <v>7</v>
      </c>
      <c r="C28" s="9">
        <v>7</v>
      </c>
      <c r="D28" s="9"/>
      <c r="E28" s="26">
        <f t="shared" si="4"/>
        <v>7</v>
      </c>
      <c r="F28" s="9">
        <v>7</v>
      </c>
      <c r="G28" s="10"/>
      <c r="H28" s="10"/>
      <c r="I28" s="19"/>
      <c r="J28" s="10">
        <f t="shared" si="5"/>
        <v>10</v>
      </c>
      <c r="K28" s="10">
        <v>10</v>
      </c>
      <c r="L28" s="10"/>
      <c r="M28" s="10">
        <f t="shared" si="6"/>
        <v>10</v>
      </c>
      <c r="N28" s="19"/>
      <c r="O28" s="31">
        <f t="shared" si="7"/>
        <v>26</v>
      </c>
    </row>
    <row r="29" spans="1:15" ht="14.25">
      <c r="A29" s="36" t="s">
        <v>41</v>
      </c>
      <c r="B29" s="27">
        <f t="shared" si="3"/>
        <v>8</v>
      </c>
      <c r="C29" s="9"/>
      <c r="D29" s="9">
        <v>8</v>
      </c>
      <c r="E29" s="26">
        <f t="shared" si="4"/>
        <v>8</v>
      </c>
      <c r="F29" s="9"/>
      <c r="G29" s="10">
        <v>8</v>
      </c>
      <c r="H29" s="10"/>
      <c r="I29" s="19"/>
      <c r="J29" s="10">
        <f t="shared" si="5"/>
        <v>5</v>
      </c>
      <c r="K29" s="10"/>
      <c r="L29" s="10">
        <v>5</v>
      </c>
      <c r="M29" s="10">
        <f t="shared" si="6"/>
        <v>5</v>
      </c>
      <c r="N29" s="19"/>
      <c r="O29" s="31">
        <f t="shared" si="7"/>
        <v>13</v>
      </c>
    </row>
    <row r="30" spans="1:15" ht="14.25">
      <c r="A30" s="36" t="s">
        <v>42</v>
      </c>
      <c r="B30" s="27">
        <f t="shared" si="3"/>
        <v>37</v>
      </c>
      <c r="C30" s="9">
        <v>37</v>
      </c>
      <c r="D30" s="9"/>
      <c r="E30" s="26">
        <f t="shared" si="4"/>
        <v>37</v>
      </c>
      <c r="F30" s="9">
        <v>37</v>
      </c>
      <c r="G30" s="10"/>
      <c r="H30" s="10"/>
      <c r="I30" s="19"/>
      <c r="J30" s="10">
        <f t="shared" si="5"/>
        <v>38</v>
      </c>
      <c r="K30" s="10">
        <v>38</v>
      </c>
      <c r="L30" s="10"/>
      <c r="M30" s="10">
        <f t="shared" si="6"/>
        <v>38</v>
      </c>
      <c r="N30" s="19"/>
      <c r="O30" s="31">
        <f t="shared" si="7"/>
        <v>98.8</v>
      </c>
    </row>
    <row r="31" spans="1:15" s="3" customFormat="1" ht="14.25">
      <c r="A31" s="34" t="s">
        <v>43</v>
      </c>
      <c r="B31" s="7">
        <f aca="true" t="shared" si="10" ref="B31:G31">B32</f>
        <v>8</v>
      </c>
      <c r="C31" s="7"/>
      <c r="D31" s="7">
        <f t="shared" si="10"/>
        <v>8</v>
      </c>
      <c r="E31" s="7">
        <f t="shared" si="10"/>
        <v>8</v>
      </c>
      <c r="F31" s="7"/>
      <c r="G31" s="7">
        <f t="shared" si="10"/>
        <v>8</v>
      </c>
      <c r="H31" s="7"/>
      <c r="I31" s="16"/>
      <c r="J31" s="7">
        <f aca="true" t="shared" si="11" ref="J31:O31">J32</f>
        <v>0</v>
      </c>
      <c r="K31" s="7"/>
      <c r="L31" s="7"/>
      <c r="M31" s="7">
        <f t="shared" si="11"/>
        <v>0</v>
      </c>
      <c r="N31" s="16"/>
      <c r="O31" s="29">
        <f t="shared" si="11"/>
        <v>0</v>
      </c>
    </row>
    <row r="32" spans="1:15" ht="14.25">
      <c r="A32" s="36" t="s">
        <v>44</v>
      </c>
      <c r="B32" s="27">
        <f aca="true" t="shared" si="12" ref="B32:B37">D32+C32</f>
        <v>8</v>
      </c>
      <c r="C32" s="9"/>
      <c r="D32" s="9">
        <v>8</v>
      </c>
      <c r="E32" s="26">
        <f aca="true" t="shared" si="13" ref="E32:E37">F32+G32</f>
        <v>8</v>
      </c>
      <c r="F32" s="9"/>
      <c r="G32" s="10">
        <v>8</v>
      </c>
      <c r="H32" s="10"/>
      <c r="I32" s="19"/>
      <c r="J32" s="10">
        <f aca="true" t="shared" si="14" ref="J32:J37">SUM(K32:L32)</f>
        <v>0</v>
      </c>
      <c r="K32" s="10"/>
      <c r="L32" s="10"/>
      <c r="M32" s="10">
        <f aca="true" t="shared" si="15" ref="M32:M37">J32+H32</f>
        <v>0</v>
      </c>
      <c r="N32" s="19"/>
      <c r="O32" s="31">
        <f aca="true" t="shared" si="16" ref="O32:O37">M32*2.6+N32</f>
        <v>0</v>
      </c>
    </row>
    <row r="33" spans="1:15" s="3" customFormat="1" ht="14.25">
      <c r="A33" s="34" t="s">
        <v>45</v>
      </c>
      <c r="B33" s="7">
        <f aca="true" t="shared" si="17" ref="B33:O33">SUM(B34:B37)</f>
        <v>69</v>
      </c>
      <c r="C33" s="7">
        <f t="shared" si="17"/>
        <v>65</v>
      </c>
      <c r="D33" s="7">
        <f t="shared" si="17"/>
        <v>4</v>
      </c>
      <c r="E33" s="7">
        <f t="shared" si="17"/>
        <v>69</v>
      </c>
      <c r="F33" s="7">
        <f t="shared" si="17"/>
        <v>65</v>
      </c>
      <c r="G33" s="7">
        <f t="shared" si="17"/>
        <v>4</v>
      </c>
      <c r="H33" s="7">
        <f t="shared" si="17"/>
        <v>0</v>
      </c>
      <c r="I33" s="7">
        <f t="shared" si="17"/>
        <v>0</v>
      </c>
      <c r="J33" s="7">
        <f t="shared" si="17"/>
        <v>77</v>
      </c>
      <c r="K33" s="7">
        <f t="shared" si="17"/>
        <v>70</v>
      </c>
      <c r="L33" s="7">
        <f t="shared" si="17"/>
        <v>7</v>
      </c>
      <c r="M33" s="7">
        <f t="shared" si="17"/>
        <v>77</v>
      </c>
      <c r="N33" s="7">
        <f t="shared" si="17"/>
        <v>0</v>
      </c>
      <c r="O33" s="29">
        <f t="shared" si="17"/>
        <v>200.20000000000002</v>
      </c>
    </row>
    <row r="34" spans="1:15" s="3" customFormat="1" ht="14.25">
      <c r="A34" s="41" t="s">
        <v>46</v>
      </c>
      <c r="B34" s="7"/>
      <c r="C34" s="7"/>
      <c r="D34" s="7"/>
      <c r="E34" s="7"/>
      <c r="F34" s="7"/>
      <c r="G34" s="7"/>
      <c r="H34" s="7"/>
      <c r="I34" s="16"/>
      <c r="J34" s="10">
        <f t="shared" si="14"/>
        <v>1</v>
      </c>
      <c r="K34" s="27"/>
      <c r="L34" s="27">
        <v>1</v>
      </c>
      <c r="M34" s="10">
        <f t="shared" si="15"/>
        <v>1</v>
      </c>
      <c r="N34" s="16"/>
      <c r="O34" s="31">
        <f t="shared" si="16"/>
        <v>2.6</v>
      </c>
    </row>
    <row r="35" spans="1:15" ht="14.25">
      <c r="A35" s="36" t="s">
        <v>47</v>
      </c>
      <c r="B35" s="27">
        <f t="shared" si="12"/>
        <v>4</v>
      </c>
      <c r="C35" s="9"/>
      <c r="D35" s="9">
        <v>4</v>
      </c>
      <c r="E35" s="26">
        <f t="shared" si="13"/>
        <v>4</v>
      </c>
      <c r="F35" s="9"/>
      <c r="G35" s="10">
        <v>4</v>
      </c>
      <c r="H35" s="10"/>
      <c r="I35" s="19"/>
      <c r="J35" s="10">
        <f t="shared" si="14"/>
        <v>6</v>
      </c>
      <c r="K35" s="10"/>
      <c r="L35" s="10">
        <v>6</v>
      </c>
      <c r="M35" s="10">
        <f t="shared" si="15"/>
        <v>6</v>
      </c>
      <c r="N35" s="19"/>
      <c r="O35" s="31">
        <f t="shared" si="16"/>
        <v>15.600000000000001</v>
      </c>
    </row>
    <row r="36" spans="1:15" ht="14.25">
      <c r="A36" s="36" t="s">
        <v>48</v>
      </c>
      <c r="B36" s="27">
        <f t="shared" si="12"/>
        <v>45</v>
      </c>
      <c r="C36" s="9">
        <v>45</v>
      </c>
      <c r="D36" s="9"/>
      <c r="E36" s="26">
        <f t="shared" si="13"/>
        <v>45</v>
      </c>
      <c r="F36" s="9">
        <v>45</v>
      </c>
      <c r="G36" s="10"/>
      <c r="H36" s="10"/>
      <c r="I36" s="19"/>
      <c r="J36" s="10">
        <f t="shared" si="14"/>
        <v>61</v>
      </c>
      <c r="K36" s="10">
        <v>61</v>
      </c>
      <c r="L36" s="10"/>
      <c r="M36" s="10">
        <f t="shared" si="15"/>
        <v>61</v>
      </c>
      <c r="N36" s="19"/>
      <c r="O36" s="31">
        <f t="shared" si="16"/>
        <v>158.6</v>
      </c>
    </row>
    <row r="37" spans="1:15" ht="14.25">
      <c r="A37" s="36" t="s">
        <v>49</v>
      </c>
      <c r="B37" s="27">
        <f t="shared" si="12"/>
        <v>20</v>
      </c>
      <c r="C37" s="9">
        <v>20</v>
      </c>
      <c r="D37" s="9"/>
      <c r="E37" s="26">
        <f t="shared" si="13"/>
        <v>20</v>
      </c>
      <c r="F37" s="9">
        <v>20</v>
      </c>
      <c r="G37" s="10"/>
      <c r="H37" s="10"/>
      <c r="I37" s="19"/>
      <c r="J37" s="10">
        <f t="shared" si="14"/>
        <v>9</v>
      </c>
      <c r="K37" s="10">
        <v>9</v>
      </c>
      <c r="L37" s="10"/>
      <c r="M37" s="10">
        <f t="shared" si="15"/>
        <v>9</v>
      </c>
      <c r="N37" s="19"/>
      <c r="O37" s="31">
        <f t="shared" si="16"/>
        <v>23.400000000000002</v>
      </c>
    </row>
    <row r="38" spans="1:15" s="3" customFormat="1" ht="14.25">
      <c r="A38" s="34" t="s">
        <v>50</v>
      </c>
      <c r="B38" s="7">
        <f aca="true" t="shared" si="18" ref="B38:M38">SUM(B39:B42)</f>
        <v>25</v>
      </c>
      <c r="C38" s="7">
        <f t="shared" si="18"/>
        <v>20</v>
      </c>
      <c r="D38" s="7">
        <f t="shared" si="18"/>
        <v>5</v>
      </c>
      <c r="E38" s="7">
        <f t="shared" si="18"/>
        <v>22</v>
      </c>
      <c r="F38" s="7">
        <f t="shared" si="18"/>
        <v>20</v>
      </c>
      <c r="G38" s="7">
        <f t="shared" si="18"/>
        <v>2</v>
      </c>
      <c r="H38" s="7">
        <f t="shared" si="18"/>
        <v>-3</v>
      </c>
      <c r="I38" s="29">
        <f t="shared" si="18"/>
        <v>-7.800000000000001</v>
      </c>
      <c r="J38" s="7">
        <f t="shared" si="18"/>
        <v>31</v>
      </c>
      <c r="K38" s="7">
        <f t="shared" si="18"/>
        <v>22</v>
      </c>
      <c r="L38" s="7">
        <f t="shared" si="18"/>
        <v>9</v>
      </c>
      <c r="M38" s="7">
        <f t="shared" si="18"/>
        <v>28</v>
      </c>
      <c r="N38" s="16"/>
      <c r="O38" s="29">
        <f>SUM(O39:O42)</f>
        <v>72.80000000000001</v>
      </c>
    </row>
    <row r="39" spans="1:15" ht="14.25">
      <c r="A39" s="36" t="s">
        <v>51</v>
      </c>
      <c r="B39" s="27">
        <f>D39+C39</f>
        <v>3</v>
      </c>
      <c r="C39" s="9"/>
      <c r="D39" s="9">
        <v>3</v>
      </c>
      <c r="E39" s="26"/>
      <c r="F39" s="9"/>
      <c r="G39" s="10"/>
      <c r="H39" s="10">
        <f>E39-B39</f>
        <v>-3</v>
      </c>
      <c r="I39" s="19">
        <f>H39*2.6</f>
        <v>-7.800000000000001</v>
      </c>
      <c r="J39" s="10">
        <f>SUM(K39:L39)</f>
        <v>5</v>
      </c>
      <c r="K39" s="10"/>
      <c r="L39" s="10">
        <v>5</v>
      </c>
      <c r="M39" s="10">
        <f>J39+H39</f>
        <v>2</v>
      </c>
      <c r="N39" s="19"/>
      <c r="O39" s="31">
        <f>M39*2.6+N39</f>
        <v>5.2</v>
      </c>
    </row>
    <row r="40" spans="1:15" ht="14.25">
      <c r="A40" s="36" t="s">
        <v>52</v>
      </c>
      <c r="B40" s="27">
        <f>D40+C40</f>
        <v>2</v>
      </c>
      <c r="C40" s="9"/>
      <c r="D40" s="9">
        <v>2</v>
      </c>
      <c r="E40" s="26">
        <f>F40+G40</f>
        <v>2</v>
      </c>
      <c r="F40" s="9"/>
      <c r="G40" s="10">
        <v>2</v>
      </c>
      <c r="H40" s="10"/>
      <c r="I40" s="19"/>
      <c r="J40" s="10">
        <f aca="true" t="shared" si="19" ref="J40:J71">SUM(K40:L40)</f>
        <v>4</v>
      </c>
      <c r="K40" s="10"/>
      <c r="L40" s="10">
        <v>4</v>
      </c>
      <c r="M40" s="10">
        <f>J40+H40</f>
        <v>4</v>
      </c>
      <c r="N40" s="19"/>
      <c r="O40" s="31">
        <f aca="true" t="shared" si="20" ref="O40:O71">M40*2.6+N40</f>
        <v>10.4</v>
      </c>
    </row>
    <row r="41" spans="1:15" ht="14.25">
      <c r="A41" s="36" t="s">
        <v>53</v>
      </c>
      <c r="B41" s="27">
        <f aca="true" t="shared" si="21" ref="B41:B69">D41+C41</f>
        <v>17</v>
      </c>
      <c r="C41" s="9">
        <v>17</v>
      </c>
      <c r="D41" s="9"/>
      <c r="E41" s="26">
        <f aca="true" t="shared" si="22" ref="E41:E69">F41+G41</f>
        <v>17</v>
      </c>
      <c r="F41" s="9">
        <v>17</v>
      </c>
      <c r="G41" s="10"/>
      <c r="H41" s="10"/>
      <c r="I41" s="19"/>
      <c r="J41" s="10">
        <f t="shared" si="19"/>
        <v>17</v>
      </c>
      <c r="K41" s="10">
        <v>17</v>
      </c>
      <c r="L41" s="10"/>
      <c r="M41" s="10">
        <f>J41+H41</f>
        <v>17</v>
      </c>
      <c r="N41" s="19"/>
      <c r="O41" s="31">
        <f t="shared" si="20"/>
        <v>44.2</v>
      </c>
    </row>
    <row r="42" spans="1:15" ht="14.25">
      <c r="A42" s="36" t="s">
        <v>54</v>
      </c>
      <c r="B42" s="27">
        <f t="shared" si="21"/>
        <v>3</v>
      </c>
      <c r="C42" s="9">
        <v>3</v>
      </c>
      <c r="D42" s="9"/>
      <c r="E42" s="26">
        <f t="shared" si="22"/>
        <v>3</v>
      </c>
      <c r="F42" s="9">
        <v>3</v>
      </c>
      <c r="G42" s="10"/>
      <c r="H42" s="10"/>
      <c r="I42" s="19"/>
      <c r="J42" s="10">
        <f t="shared" si="19"/>
        <v>5</v>
      </c>
      <c r="K42" s="10">
        <v>5</v>
      </c>
      <c r="L42" s="10"/>
      <c r="M42" s="10">
        <f>J42+H42</f>
        <v>5</v>
      </c>
      <c r="N42" s="19"/>
      <c r="O42" s="31">
        <f t="shared" si="20"/>
        <v>13</v>
      </c>
    </row>
    <row r="43" spans="1:15" s="3" customFormat="1" ht="14.25">
      <c r="A43" s="34" t="s">
        <v>55</v>
      </c>
      <c r="B43" s="7">
        <f>SUM(B44:B45)</f>
        <v>23</v>
      </c>
      <c r="C43" s="7">
        <f>SUM(C44:C45)</f>
        <v>23</v>
      </c>
      <c r="D43" s="7"/>
      <c r="E43" s="7">
        <f>SUM(E44:E45)</f>
        <v>23</v>
      </c>
      <c r="F43" s="7">
        <f>SUM(F44:F45)</f>
        <v>23</v>
      </c>
      <c r="G43" s="7"/>
      <c r="H43" s="7"/>
      <c r="I43" s="16"/>
      <c r="J43" s="7">
        <f>SUM(J44:J45)</f>
        <v>58</v>
      </c>
      <c r="K43" s="7">
        <f>SUM(K44:K45)</f>
        <v>58</v>
      </c>
      <c r="L43" s="7"/>
      <c r="M43" s="7">
        <f>SUM(M44:M45)</f>
        <v>58</v>
      </c>
      <c r="N43" s="16"/>
      <c r="O43" s="29">
        <f>SUM(O44:O45)</f>
        <v>150.8</v>
      </c>
    </row>
    <row r="44" spans="1:15" ht="14.25">
      <c r="A44" s="36" t="s">
        <v>56</v>
      </c>
      <c r="B44" s="27">
        <f t="shared" si="21"/>
        <v>4</v>
      </c>
      <c r="C44" s="9">
        <v>4</v>
      </c>
      <c r="D44" s="9"/>
      <c r="E44" s="26">
        <f t="shared" si="22"/>
        <v>4</v>
      </c>
      <c r="F44" s="9">
        <v>4</v>
      </c>
      <c r="G44" s="10"/>
      <c r="H44" s="10"/>
      <c r="I44" s="19"/>
      <c r="J44" s="10">
        <f t="shared" si="19"/>
        <v>8</v>
      </c>
      <c r="K44" s="10">
        <v>8</v>
      </c>
      <c r="L44" s="10"/>
      <c r="M44" s="10">
        <f aca="true" t="shared" si="23" ref="M44:M71">J44+H44</f>
        <v>8</v>
      </c>
      <c r="N44" s="19"/>
      <c r="O44" s="31">
        <f t="shared" si="20"/>
        <v>20.8</v>
      </c>
    </row>
    <row r="45" spans="1:15" ht="14.25">
      <c r="A45" s="36" t="s">
        <v>57</v>
      </c>
      <c r="B45" s="27">
        <f t="shared" si="21"/>
        <v>19</v>
      </c>
      <c r="C45" s="9">
        <v>19</v>
      </c>
      <c r="D45" s="9"/>
      <c r="E45" s="26">
        <f t="shared" si="22"/>
        <v>19</v>
      </c>
      <c r="F45" s="9">
        <v>19</v>
      </c>
      <c r="G45" s="10"/>
      <c r="H45" s="10"/>
      <c r="I45" s="19"/>
      <c r="J45" s="10">
        <f t="shared" si="19"/>
        <v>50</v>
      </c>
      <c r="K45" s="10">
        <v>50</v>
      </c>
      <c r="L45" s="10"/>
      <c r="M45" s="10">
        <f t="shared" si="23"/>
        <v>50</v>
      </c>
      <c r="N45" s="19"/>
      <c r="O45" s="31">
        <f t="shared" si="20"/>
        <v>130</v>
      </c>
    </row>
    <row r="46" spans="1:15" s="5" customFormat="1" ht="14.25">
      <c r="A46" s="40" t="s">
        <v>58</v>
      </c>
      <c r="B46" s="7">
        <f>B47</f>
        <v>12</v>
      </c>
      <c r="C46" s="7">
        <f>C47</f>
        <v>12</v>
      </c>
      <c r="D46" s="7"/>
      <c r="E46" s="7">
        <f>E47</f>
        <v>12</v>
      </c>
      <c r="F46" s="7">
        <f>F47</f>
        <v>12</v>
      </c>
      <c r="G46" s="7"/>
      <c r="H46" s="7"/>
      <c r="I46" s="16"/>
      <c r="J46" s="7">
        <f>J47</f>
        <v>13</v>
      </c>
      <c r="K46" s="7">
        <f>K47</f>
        <v>13</v>
      </c>
      <c r="L46" s="7"/>
      <c r="M46" s="7">
        <f>M47</f>
        <v>13</v>
      </c>
      <c r="N46" s="16"/>
      <c r="O46" s="29">
        <f>O47</f>
        <v>33.800000000000004</v>
      </c>
    </row>
    <row r="47" spans="1:15" s="4" customFormat="1" ht="14.25">
      <c r="A47" s="39" t="s">
        <v>59</v>
      </c>
      <c r="B47" s="27">
        <f t="shared" si="21"/>
        <v>12</v>
      </c>
      <c r="C47" s="9">
        <v>12</v>
      </c>
      <c r="D47" s="9"/>
      <c r="E47" s="26">
        <f t="shared" si="22"/>
        <v>12</v>
      </c>
      <c r="F47" s="9">
        <v>12</v>
      </c>
      <c r="G47" s="10"/>
      <c r="H47" s="10"/>
      <c r="I47" s="19"/>
      <c r="J47" s="10">
        <f t="shared" si="19"/>
        <v>13</v>
      </c>
      <c r="K47" s="10">
        <v>13</v>
      </c>
      <c r="L47" s="10"/>
      <c r="M47" s="10">
        <f t="shared" si="23"/>
        <v>13</v>
      </c>
      <c r="N47" s="19"/>
      <c r="O47" s="31">
        <f t="shared" si="20"/>
        <v>33.800000000000004</v>
      </c>
    </row>
    <row r="48" spans="1:15" s="3" customFormat="1" ht="14.25">
      <c r="A48" s="34" t="s">
        <v>60</v>
      </c>
      <c r="B48" s="7">
        <f>SUM(B49:B52)</f>
        <v>78</v>
      </c>
      <c r="C48" s="7">
        <f aca="true" t="shared" si="24" ref="C48:M48">SUM(C49:C52)</f>
        <v>60</v>
      </c>
      <c r="D48" s="7">
        <f t="shared" si="24"/>
        <v>18</v>
      </c>
      <c r="E48" s="7">
        <f t="shared" si="24"/>
        <v>78</v>
      </c>
      <c r="F48" s="7">
        <f t="shared" si="24"/>
        <v>60</v>
      </c>
      <c r="G48" s="7">
        <f t="shared" si="24"/>
        <v>18</v>
      </c>
      <c r="H48" s="7"/>
      <c r="I48" s="16"/>
      <c r="J48" s="7">
        <f t="shared" si="24"/>
        <v>46</v>
      </c>
      <c r="K48" s="7">
        <f t="shared" si="24"/>
        <v>39</v>
      </c>
      <c r="L48" s="7">
        <f t="shared" si="24"/>
        <v>7</v>
      </c>
      <c r="M48" s="7">
        <f t="shared" si="24"/>
        <v>46</v>
      </c>
      <c r="N48" s="16"/>
      <c r="O48" s="29">
        <f>SUM(O49:O52)</f>
        <v>119.6</v>
      </c>
    </row>
    <row r="49" spans="1:15" ht="14.25">
      <c r="A49" s="36" t="s">
        <v>61</v>
      </c>
      <c r="B49" s="27">
        <f t="shared" si="21"/>
        <v>5</v>
      </c>
      <c r="C49" s="9"/>
      <c r="D49" s="9">
        <v>5</v>
      </c>
      <c r="E49" s="26">
        <f t="shared" si="22"/>
        <v>5</v>
      </c>
      <c r="F49" s="9"/>
      <c r="G49" s="10">
        <v>5</v>
      </c>
      <c r="H49" s="10"/>
      <c r="I49" s="19"/>
      <c r="J49" s="10">
        <f t="shared" si="19"/>
        <v>1</v>
      </c>
      <c r="K49" s="10"/>
      <c r="L49" s="10">
        <v>1</v>
      </c>
      <c r="M49" s="10">
        <f t="shared" si="23"/>
        <v>1</v>
      </c>
      <c r="N49" s="19"/>
      <c r="O49" s="31">
        <f t="shared" si="20"/>
        <v>2.6</v>
      </c>
    </row>
    <row r="50" spans="1:15" ht="14.25">
      <c r="A50" s="36" t="s">
        <v>62</v>
      </c>
      <c r="B50" s="27">
        <f t="shared" si="21"/>
        <v>28</v>
      </c>
      <c r="C50" s="9">
        <v>28</v>
      </c>
      <c r="D50" s="9"/>
      <c r="E50" s="26">
        <f t="shared" si="22"/>
        <v>28</v>
      </c>
      <c r="F50" s="9">
        <v>28</v>
      </c>
      <c r="G50" s="10"/>
      <c r="H50" s="10"/>
      <c r="I50" s="19"/>
      <c r="J50" s="10">
        <f t="shared" si="19"/>
        <v>26</v>
      </c>
      <c r="K50" s="10">
        <v>26</v>
      </c>
      <c r="L50" s="10"/>
      <c r="M50" s="10">
        <f t="shared" si="23"/>
        <v>26</v>
      </c>
      <c r="N50" s="19"/>
      <c r="O50" s="31">
        <f t="shared" si="20"/>
        <v>67.60000000000001</v>
      </c>
    </row>
    <row r="51" spans="1:15" ht="14.25">
      <c r="A51" s="36" t="s">
        <v>63</v>
      </c>
      <c r="B51" s="27">
        <f t="shared" si="21"/>
        <v>35</v>
      </c>
      <c r="C51" s="9">
        <v>22</v>
      </c>
      <c r="D51" s="9">
        <v>13</v>
      </c>
      <c r="E51" s="26">
        <f t="shared" si="22"/>
        <v>35</v>
      </c>
      <c r="F51" s="9">
        <v>22</v>
      </c>
      <c r="G51" s="10">
        <v>13</v>
      </c>
      <c r="H51" s="10"/>
      <c r="I51" s="19"/>
      <c r="J51" s="10">
        <f t="shared" si="19"/>
        <v>13</v>
      </c>
      <c r="K51" s="10">
        <v>7</v>
      </c>
      <c r="L51" s="10">
        <v>6</v>
      </c>
      <c r="M51" s="10">
        <f t="shared" si="23"/>
        <v>13</v>
      </c>
      <c r="N51" s="19"/>
      <c r="O51" s="31">
        <f t="shared" si="20"/>
        <v>33.800000000000004</v>
      </c>
    </row>
    <row r="52" spans="1:15" ht="14.25">
      <c r="A52" s="36" t="s">
        <v>64</v>
      </c>
      <c r="B52" s="27">
        <f t="shared" si="21"/>
        <v>10</v>
      </c>
      <c r="C52" s="9">
        <v>10</v>
      </c>
      <c r="D52" s="9"/>
      <c r="E52" s="26">
        <f t="shared" si="22"/>
        <v>10</v>
      </c>
      <c r="F52" s="9">
        <v>10</v>
      </c>
      <c r="G52" s="10"/>
      <c r="H52" s="10"/>
      <c r="I52" s="19"/>
      <c r="J52" s="10">
        <f t="shared" si="19"/>
        <v>6</v>
      </c>
      <c r="K52" s="10">
        <v>6</v>
      </c>
      <c r="L52" s="10"/>
      <c r="M52" s="10">
        <f t="shared" si="23"/>
        <v>6</v>
      </c>
      <c r="N52" s="19"/>
      <c r="O52" s="31">
        <f t="shared" si="20"/>
        <v>15.600000000000001</v>
      </c>
    </row>
    <row r="53" spans="1:15" s="3" customFormat="1" ht="14.25">
      <c r="A53" s="34" t="s">
        <v>65</v>
      </c>
      <c r="B53" s="7">
        <f aca="true" t="shared" si="25" ref="B53:G53">B54</f>
        <v>6</v>
      </c>
      <c r="C53" s="7"/>
      <c r="D53" s="7">
        <f t="shared" si="25"/>
        <v>6</v>
      </c>
      <c r="E53" s="7">
        <f t="shared" si="25"/>
        <v>6</v>
      </c>
      <c r="F53" s="7"/>
      <c r="G53" s="7">
        <f t="shared" si="25"/>
        <v>6</v>
      </c>
      <c r="H53" s="7"/>
      <c r="I53" s="16"/>
      <c r="J53" s="7">
        <f>J54</f>
        <v>6</v>
      </c>
      <c r="K53" s="7"/>
      <c r="L53" s="7">
        <f>L54</f>
        <v>6</v>
      </c>
      <c r="M53" s="7">
        <f>M54</f>
        <v>6</v>
      </c>
      <c r="N53" s="16"/>
      <c r="O53" s="29">
        <f>O54</f>
        <v>15.600000000000001</v>
      </c>
    </row>
    <row r="54" spans="1:15" ht="14.25">
      <c r="A54" s="36" t="s">
        <v>66</v>
      </c>
      <c r="B54" s="27">
        <f t="shared" si="21"/>
        <v>6</v>
      </c>
      <c r="C54" s="9"/>
      <c r="D54" s="9">
        <v>6</v>
      </c>
      <c r="E54" s="26">
        <f t="shared" si="22"/>
        <v>6</v>
      </c>
      <c r="F54" s="9"/>
      <c r="G54" s="10">
        <v>6</v>
      </c>
      <c r="H54" s="10"/>
      <c r="I54" s="19"/>
      <c r="J54" s="10">
        <f t="shared" si="19"/>
        <v>6</v>
      </c>
      <c r="K54" s="10"/>
      <c r="L54" s="10">
        <v>6</v>
      </c>
      <c r="M54" s="10">
        <f t="shared" si="23"/>
        <v>6</v>
      </c>
      <c r="N54" s="19"/>
      <c r="O54" s="31">
        <f t="shared" si="20"/>
        <v>15.600000000000001</v>
      </c>
    </row>
    <row r="55" spans="1:15" s="3" customFormat="1" ht="14.25">
      <c r="A55" s="38" t="s">
        <v>67</v>
      </c>
      <c r="B55" s="7">
        <f>SUM(B56:B57)</f>
        <v>17</v>
      </c>
      <c r="C55" s="7">
        <f aca="true" t="shared" si="26" ref="C55:M55">SUM(C56:C57)</f>
        <v>12</v>
      </c>
      <c r="D55" s="7">
        <f t="shared" si="26"/>
        <v>5</v>
      </c>
      <c r="E55" s="7">
        <f t="shared" si="26"/>
        <v>17</v>
      </c>
      <c r="F55" s="7">
        <f t="shared" si="26"/>
        <v>12</v>
      </c>
      <c r="G55" s="7">
        <f t="shared" si="26"/>
        <v>5</v>
      </c>
      <c r="H55" s="7"/>
      <c r="I55" s="16"/>
      <c r="J55" s="7">
        <f t="shared" si="26"/>
        <v>11</v>
      </c>
      <c r="K55" s="7">
        <f t="shared" si="26"/>
        <v>10</v>
      </c>
      <c r="L55" s="7">
        <f t="shared" si="26"/>
        <v>1</v>
      </c>
      <c r="M55" s="7">
        <f t="shared" si="26"/>
        <v>11</v>
      </c>
      <c r="N55" s="16"/>
      <c r="O55" s="29">
        <f>SUM(O56:O57)</f>
        <v>28.6</v>
      </c>
    </row>
    <row r="56" spans="1:15" ht="14.25">
      <c r="A56" s="36" t="s">
        <v>68</v>
      </c>
      <c r="B56" s="27">
        <f t="shared" si="21"/>
        <v>5</v>
      </c>
      <c r="C56" s="9"/>
      <c r="D56" s="9">
        <v>5</v>
      </c>
      <c r="E56" s="26">
        <f t="shared" si="22"/>
        <v>5</v>
      </c>
      <c r="F56" s="9"/>
      <c r="G56" s="10">
        <v>5</v>
      </c>
      <c r="H56" s="10"/>
      <c r="I56" s="19"/>
      <c r="J56" s="10">
        <f t="shared" si="19"/>
        <v>1</v>
      </c>
      <c r="K56" s="10"/>
      <c r="L56" s="10">
        <v>1</v>
      </c>
      <c r="M56" s="10">
        <f t="shared" si="23"/>
        <v>1</v>
      </c>
      <c r="N56" s="19"/>
      <c r="O56" s="31">
        <f t="shared" si="20"/>
        <v>2.6</v>
      </c>
    </row>
    <row r="57" spans="1:15" ht="14.25">
      <c r="A57" s="36" t="s">
        <v>69</v>
      </c>
      <c r="B57" s="27">
        <f t="shared" si="21"/>
        <v>12</v>
      </c>
      <c r="C57" s="9">
        <v>12</v>
      </c>
      <c r="D57" s="9"/>
      <c r="E57" s="26">
        <f t="shared" si="22"/>
        <v>12</v>
      </c>
      <c r="F57" s="9">
        <v>12</v>
      </c>
      <c r="G57" s="10"/>
      <c r="H57" s="10"/>
      <c r="I57" s="19"/>
      <c r="J57" s="10">
        <f t="shared" si="19"/>
        <v>10</v>
      </c>
      <c r="K57" s="10">
        <v>10</v>
      </c>
      <c r="L57" s="10"/>
      <c r="M57" s="10">
        <f t="shared" si="23"/>
        <v>10</v>
      </c>
      <c r="N57" s="19"/>
      <c r="O57" s="31">
        <f t="shared" si="20"/>
        <v>26</v>
      </c>
    </row>
    <row r="58" spans="1:15" s="3" customFormat="1" ht="14.25">
      <c r="A58" s="34" t="s">
        <v>70</v>
      </c>
      <c r="B58" s="7">
        <f>SUM(B59:B60)</f>
        <v>4</v>
      </c>
      <c r="C58" s="7">
        <f aca="true" t="shared" si="27" ref="C58:M58">SUM(C59:C60)</f>
        <v>3</v>
      </c>
      <c r="D58" s="7">
        <f t="shared" si="27"/>
        <v>1</v>
      </c>
      <c r="E58" s="7">
        <f t="shared" si="27"/>
        <v>4</v>
      </c>
      <c r="F58" s="7">
        <f t="shared" si="27"/>
        <v>3</v>
      </c>
      <c r="G58" s="7">
        <f t="shared" si="27"/>
        <v>1</v>
      </c>
      <c r="H58" s="7"/>
      <c r="I58" s="16"/>
      <c r="J58" s="7">
        <f t="shared" si="27"/>
        <v>6</v>
      </c>
      <c r="K58" s="7">
        <f t="shared" si="27"/>
        <v>5</v>
      </c>
      <c r="L58" s="7">
        <f t="shared" si="27"/>
        <v>1</v>
      </c>
      <c r="M58" s="7">
        <f t="shared" si="27"/>
        <v>6</v>
      </c>
      <c r="N58" s="16"/>
      <c r="O58" s="29">
        <f>SUM(O59:O60)</f>
        <v>15.6</v>
      </c>
    </row>
    <row r="59" spans="1:15" ht="14.25">
      <c r="A59" s="36" t="s">
        <v>71</v>
      </c>
      <c r="B59" s="27">
        <f t="shared" si="21"/>
        <v>1</v>
      </c>
      <c r="C59" s="9"/>
      <c r="D59" s="9">
        <v>1</v>
      </c>
      <c r="E59" s="26">
        <f t="shared" si="22"/>
        <v>1</v>
      </c>
      <c r="F59" s="9"/>
      <c r="G59" s="10">
        <v>1</v>
      </c>
      <c r="H59" s="10"/>
      <c r="I59" s="19"/>
      <c r="J59" s="10">
        <f t="shared" si="19"/>
        <v>1</v>
      </c>
      <c r="K59" s="10"/>
      <c r="L59" s="10">
        <v>1</v>
      </c>
      <c r="M59" s="10">
        <f t="shared" si="23"/>
        <v>1</v>
      </c>
      <c r="N59" s="19"/>
      <c r="O59" s="31">
        <f t="shared" si="20"/>
        <v>2.6</v>
      </c>
    </row>
    <row r="60" spans="1:15" ht="14.25">
      <c r="A60" s="36" t="s">
        <v>72</v>
      </c>
      <c r="B60" s="27">
        <f t="shared" si="21"/>
        <v>3</v>
      </c>
      <c r="C60" s="9">
        <v>3</v>
      </c>
      <c r="D60" s="9"/>
      <c r="E60" s="26">
        <f t="shared" si="22"/>
        <v>3</v>
      </c>
      <c r="F60" s="9">
        <v>3</v>
      </c>
      <c r="G60" s="10"/>
      <c r="H60" s="10"/>
      <c r="I60" s="19"/>
      <c r="J60" s="10">
        <f t="shared" si="19"/>
        <v>5</v>
      </c>
      <c r="K60" s="10">
        <v>5</v>
      </c>
      <c r="L60" s="10"/>
      <c r="M60" s="10">
        <f t="shared" si="23"/>
        <v>5</v>
      </c>
      <c r="N60" s="19"/>
      <c r="O60" s="31">
        <f t="shared" si="20"/>
        <v>13</v>
      </c>
    </row>
    <row r="61" spans="1:15" s="3" customFormat="1" ht="14.25">
      <c r="A61" s="34" t="s">
        <v>73</v>
      </c>
      <c r="B61" s="7">
        <f>SUM(B62:B63)</f>
        <v>4</v>
      </c>
      <c r="C61" s="7">
        <f aca="true" t="shared" si="28" ref="C61:M61">SUM(C62:C63)</f>
        <v>2</v>
      </c>
      <c r="D61" s="7">
        <f t="shared" si="28"/>
        <v>2</v>
      </c>
      <c r="E61" s="7">
        <f t="shared" si="28"/>
        <v>3</v>
      </c>
      <c r="F61" s="7">
        <f t="shared" si="28"/>
        <v>2</v>
      </c>
      <c r="G61" s="7">
        <f t="shared" si="28"/>
        <v>1</v>
      </c>
      <c r="H61" s="7">
        <f t="shared" si="28"/>
        <v>-1</v>
      </c>
      <c r="I61" s="16">
        <f t="shared" si="28"/>
        <v>-2.6</v>
      </c>
      <c r="J61" s="7">
        <f t="shared" si="28"/>
        <v>13</v>
      </c>
      <c r="K61" s="7">
        <f t="shared" si="28"/>
        <v>6</v>
      </c>
      <c r="L61" s="7">
        <f t="shared" si="28"/>
        <v>7</v>
      </c>
      <c r="M61" s="7">
        <f t="shared" si="28"/>
        <v>12</v>
      </c>
      <c r="N61" s="16"/>
      <c r="O61" s="29">
        <f>SUM(O62:O63)</f>
        <v>31.200000000000003</v>
      </c>
    </row>
    <row r="62" spans="1:15" ht="14.25">
      <c r="A62" s="36" t="s">
        <v>74</v>
      </c>
      <c r="B62" s="27">
        <f t="shared" si="21"/>
        <v>2</v>
      </c>
      <c r="C62" s="9"/>
      <c r="D62" s="9">
        <v>2</v>
      </c>
      <c r="E62" s="26">
        <f t="shared" si="22"/>
        <v>1</v>
      </c>
      <c r="F62" s="9"/>
      <c r="G62" s="10">
        <v>1</v>
      </c>
      <c r="H62" s="10">
        <f>E62-B62</f>
        <v>-1</v>
      </c>
      <c r="I62" s="19">
        <f>H62*2.6</f>
        <v>-2.6</v>
      </c>
      <c r="J62" s="10">
        <f t="shared" si="19"/>
        <v>7</v>
      </c>
      <c r="K62" s="10"/>
      <c r="L62" s="10">
        <v>7</v>
      </c>
      <c r="M62" s="10">
        <f t="shared" si="23"/>
        <v>6</v>
      </c>
      <c r="N62" s="19"/>
      <c r="O62" s="31">
        <f t="shared" si="20"/>
        <v>15.600000000000001</v>
      </c>
    </row>
    <row r="63" spans="1:15" ht="14.25">
      <c r="A63" s="36" t="s">
        <v>75</v>
      </c>
      <c r="B63" s="27">
        <f t="shared" si="21"/>
        <v>2</v>
      </c>
      <c r="C63" s="9">
        <v>2</v>
      </c>
      <c r="D63" s="9"/>
      <c r="E63" s="26">
        <f t="shared" si="22"/>
        <v>2</v>
      </c>
      <c r="F63" s="9">
        <v>2</v>
      </c>
      <c r="G63" s="10"/>
      <c r="H63" s="10"/>
      <c r="I63" s="19"/>
      <c r="J63" s="10">
        <f t="shared" si="19"/>
        <v>6</v>
      </c>
      <c r="K63" s="10">
        <v>6</v>
      </c>
      <c r="L63" s="10"/>
      <c r="M63" s="10">
        <f t="shared" si="23"/>
        <v>6</v>
      </c>
      <c r="N63" s="19"/>
      <c r="O63" s="31">
        <f t="shared" si="20"/>
        <v>15.600000000000001</v>
      </c>
    </row>
    <row r="64" spans="1:15" s="3" customFormat="1" ht="14.25">
      <c r="A64" s="34" t="s">
        <v>76</v>
      </c>
      <c r="B64" s="7">
        <f aca="true" t="shared" si="29" ref="B64:G64">SUM(B65:B66)</f>
        <v>5</v>
      </c>
      <c r="C64" s="7"/>
      <c r="D64" s="7">
        <f t="shared" si="29"/>
        <v>5</v>
      </c>
      <c r="E64" s="7">
        <f t="shared" si="29"/>
        <v>5</v>
      </c>
      <c r="F64" s="7"/>
      <c r="G64" s="7">
        <f t="shared" si="29"/>
        <v>5</v>
      </c>
      <c r="H64" s="7"/>
      <c r="I64" s="16"/>
      <c r="J64" s="7">
        <f>SUM(J65:J66)</f>
        <v>6</v>
      </c>
      <c r="K64" s="7"/>
      <c r="L64" s="7">
        <f>SUM(L65:L66)</f>
        <v>6</v>
      </c>
      <c r="M64" s="7">
        <f>SUM(M65:M66)</f>
        <v>6</v>
      </c>
      <c r="N64" s="16"/>
      <c r="O64" s="29">
        <f>SUM(O65:O66)</f>
        <v>15.600000000000001</v>
      </c>
    </row>
    <row r="65" spans="1:15" ht="14.25">
      <c r="A65" s="36" t="s">
        <v>77</v>
      </c>
      <c r="B65" s="27">
        <f t="shared" si="21"/>
        <v>2</v>
      </c>
      <c r="C65" s="9"/>
      <c r="D65" s="9">
        <v>2</v>
      </c>
      <c r="E65" s="26">
        <f t="shared" si="22"/>
        <v>2</v>
      </c>
      <c r="F65" s="9"/>
      <c r="G65" s="10">
        <v>2</v>
      </c>
      <c r="H65" s="10"/>
      <c r="I65" s="19"/>
      <c r="J65" s="10">
        <f t="shared" si="19"/>
        <v>2</v>
      </c>
      <c r="K65" s="10"/>
      <c r="L65" s="10">
        <v>2</v>
      </c>
      <c r="M65" s="10">
        <f t="shared" si="23"/>
        <v>2</v>
      </c>
      <c r="N65" s="19"/>
      <c r="O65" s="31">
        <f t="shared" si="20"/>
        <v>5.2</v>
      </c>
    </row>
    <row r="66" spans="1:15" ht="14.25">
      <c r="A66" s="36" t="s">
        <v>78</v>
      </c>
      <c r="B66" s="27">
        <f t="shared" si="21"/>
        <v>3</v>
      </c>
      <c r="C66" s="9"/>
      <c r="D66" s="9">
        <v>3</v>
      </c>
      <c r="E66" s="26">
        <f t="shared" si="22"/>
        <v>3</v>
      </c>
      <c r="F66" s="9"/>
      <c r="G66" s="10">
        <v>3</v>
      </c>
      <c r="H66" s="10"/>
      <c r="I66" s="19"/>
      <c r="J66" s="10">
        <f t="shared" si="19"/>
        <v>4</v>
      </c>
      <c r="K66" s="10"/>
      <c r="L66" s="10">
        <v>4</v>
      </c>
      <c r="M66" s="10">
        <f t="shared" si="23"/>
        <v>4</v>
      </c>
      <c r="N66" s="19"/>
      <c r="O66" s="31">
        <f t="shared" si="20"/>
        <v>10.4</v>
      </c>
    </row>
    <row r="67" spans="1:15" s="3" customFormat="1" ht="14.25">
      <c r="A67" s="34" t="s">
        <v>79</v>
      </c>
      <c r="B67" s="7">
        <f>SUM(B68:B69)</f>
        <v>52</v>
      </c>
      <c r="C67" s="7">
        <f aca="true" t="shared" si="30" ref="C67:M67">SUM(C68:C69)</f>
        <v>47</v>
      </c>
      <c r="D67" s="7">
        <f t="shared" si="30"/>
        <v>5</v>
      </c>
      <c r="E67" s="7">
        <f t="shared" si="30"/>
        <v>52</v>
      </c>
      <c r="F67" s="7">
        <f t="shared" si="30"/>
        <v>47</v>
      </c>
      <c r="G67" s="7">
        <f t="shared" si="30"/>
        <v>5</v>
      </c>
      <c r="H67" s="7"/>
      <c r="I67" s="16"/>
      <c r="J67" s="7">
        <f t="shared" si="30"/>
        <v>51</v>
      </c>
      <c r="K67" s="7">
        <f t="shared" si="30"/>
        <v>48</v>
      </c>
      <c r="L67" s="7">
        <f t="shared" si="30"/>
        <v>3</v>
      </c>
      <c r="M67" s="7">
        <f t="shared" si="30"/>
        <v>51</v>
      </c>
      <c r="N67" s="16"/>
      <c r="O67" s="29">
        <f>SUM(O68:O69)</f>
        <v>132.60000000000002</v>
      </c>
    </row>
    <row r="68" spans="1:15" ht="14.25">
      <c r="A68" s="36" t="s">
        <v>80</v>
      </c>
      <c r="B68" s="27">
        <f t="shared" si="21"/>
        <v>5</v>
      </c>
      <c r="C68" s="9"/>
      <c r="D68" s="9">
        <v>5</v>
      </c>
      <c r="E68" s="26">
        <f t="shared" si="22"/>
        <v>5</v>
      </c>
      <c r="F68" s="9"/>
      <c r="G68" s="10">
        <v>5</v>
      </c>
      <c r="H68" s="10"/>
      <c r="I68" s="19"/>
      <c r="J68" s="10">
        <f t="shared" si="19"/>
        <v>3</v>
      </c>
      <c r="K68" s="10"/>
      <c r="L68" s="10">
        <v>3</v>
      </c>
      <c r="M68" s="10">
        <f t="shared" si="23"/>
        <v>3</v>
      </c>
      <c r="N68" s="19"/>
      <c r="O68" s="31">
        <f t="shared" si="20"/>
        <v>7.800000000000001</v>
      </c>
    </row>
    <row r="69" spans="1:15" ht="14.25">
      <c r="A69" s="36" t="s">
        <v>81</v>
      </c>
      <c r="B69" s="27">
        <f t="shared" si="21"/>
        <v>47</v>
      </c>
      <c r="C69" s="9">
        <v>47</v>
      </c>
      <c r="D69" s="9"/>
      <c r="E69" s="26">
        <f t="shared" si="22"/>
        <v>47</v>
      </c>
      <c r="F69" s="9">
        <v>47</v>
      </c>
      <c r="G69" s="10"/>
      <c r="H69" s="10"/>
      <c r="I69" s="19"/>
      <c r="J69" s="10">
        <f t="shared" si="19"/>
        <v>48</v>
      </c>
      <c r="K69" s="10">
        <v>48</v>
      </c>
      <c r="L69" s="10"/>
      <c r="M69" s="10">
        <f t="shared" si="23"/>
        <v>48</v>
      </c>
      <c r="N69" s="19"/>
      <c r="O69" s="31">
        <f t="shared" si="20"/>
        <v>124.80000000000001</v>
      </c>
    </row>
    <row r="70" spans="1:15" ht="14.25">
      <c r="A70" s="34" t="s">
        <v>82</v>
      </c>
      <c r="B70" s="7"/>
      <c r="C70" s="7"/>
      <c r="D70" s="7"/>
      <c r="E70" s="7"/>
      <c r="F70" s="7"/>
      <c r="G70" s="7"/>
      <c r="H70" s="7"/>
      <c r="I70" s="16"/>
      <c r="J70" s="7">
        <f>J71</f>
        <v>2</v>
      </c>
      <c r="K70" s="7"/>
      <c r="L70" s="7">
        <f>L71</f>
        <v>2</v>
      </c>
      <c r="M70" s="7">
        <f>M71</f>
        <v>2</v>
      </c>
      <c r="N70" s="16"/>
      <c r="O70" s="29">
        <f>O71</f>
        <v>5.2</v>
      </c>
    </row>
    <row r="71" spans="1:15" ht="14.25">
      <c r="A71" s="36" t="s">
        <v>83</v>
      </c>
      <c r="B71" s="27"/>
      <c r="C71" s="9"/>
      <c r="D71" s="9"/>
      <c r="E71" s="26"/>
      <c r="F71" s="9"/>
      <c r="G71" s="10"/>
      <c r="H71" s="10"/>
      <c r="I71" s="19"/>
      <c r="J71" s="10">
        <f t="shared" si="19"/>
        <v>2</v>
      </c>
      <c r="K71" s="10"/>
      <c r="L71" s="10">
        <v>2</v>
      </c>
      <c r="M71" s="10">
        <f t="shared" si="23"/>
        <v>2</v>
      </c>
      <c r="N71" s="19"/>
      <c r="O71" s="31">
        <f t="shared" si="20"/>
        <v>5.2</v>
      </c>
    </row>
    <row r="72" spans="1:15" s="3" customFormat="1" ht="14.25">
      <c r="A72" s="37" t="s">
        <v>84</v>
      </c>
      <c r="B72" s="7">
        <f>B73</f>
        <v>16</v>
      </c>
      <c r="C72" s="7">
        <f>C73</f>
        <v>16</v>
      </c>
      <c r="D72" s="7"/>
      <c r="E72" s="7">
        <f>E73</f>
        <v>16</v>
      </c>
      <c r="F72" s="7">
        <f>F73</f>
        <v>16</v>
      </c>
      <c r="G72" s="7"/>
      <c r="H72" s="7"/>
      <c r="I72" s="16"/>
      <c r="J72" s="7">
        <f>J73</f>
        <v>8</v>
      </c>
      <c r="K72" s="7">
        <f>K73</f>
        <v>8</v>
      </c>
      <c r="L72" s="7"/>
      <c r="M72" s="7">
        <f>M73</f>
        <v>8</v>
      </c>
      <c r="N72" s="16"/>
      <c r="O72" s="29">
        <f>O73</f>
        <v>20.8</v>
      </c>
    </row>
    <row r="73" spans="1:15" ht="14.25">
      <c r="A73" s="36" t="s">
        <v>85</v>
      </c>
      <c r="B73" s="27">
        <f>D73+C73</f>
        <v>16</v>
      </c>
      <c r="C73" s="9">
        <v>16</v>
      </c>
      <c r="D73" s="9"/>
      <c r="E73" s="26">
        <f>F73+G73</f>
        <v>16</v>
      </c>
      <c r="F73" s="9">
        <v>16</v>
      </c>
      <c r="G73" s="10"/>
      <c r="H73" s="10"/>
      <c r="I73" s="19"/>
      <c r="J73" s="10">
        <f>SUM(K73:L73)</f>
        <v>8</v>
      </c>
      <c r="K73" s="10">
        <v>8</v>
      </c>
      <c r="L73" s="10"/>
      <c r="M73" s="10">
        <f>J73+H73</f>
        <v>8</v>
      </c>
      <c r="N73" s="19"/>
      <c r="O73" s="31">
        <f>M73*2.6+N73</f>
        <v>20.8</v>
      </c>
    </row>
    <row r="74" spans="1:15" s="3" customFormat="1" ht="14.25">
      <c r="A74" s="37" t="s">
        <v>86</v>
      </c>
      <c r="B74" s="7">
        <f>B75</f>
        <v>15</v>
      </c>
      <c r="C74" s="7">
        <f>C75</f>
        <v>15</v>
      </c>
      <c r="D74" s="7"/>
      <c r="E74" s="7">
        <f>E75</f>
        <v>15</v>
      </c>
      <c r="F74" s="7">
        <f>F75</f>
        <v>15</v>
      </c>
      <c r="G74" s="7"/>
      <c r="H74" s="7"/>
      <c r="I74" s="16"/>
      <c r="J74" s="7">
        <f>J75</f>
        <v>46</v>
      </c>
      <c r="K74" s="7">
        <f>K75</f>
        <v>46</v>
      </c>
      <c r="L74" s="7"/>
      <c r="M74" s="7">
        <f>M75</f>
        <v>46</v>
      </c>
      <c r="N74" s="16"/>
      <c r="O74" s="29">
        <f>O75</f>
        <v>119.60000000000001</v>
      </c>
    </row>
    <row r="75" spans="1:15" ht="14.25">
      <c r="A75" s="36" t="s">
        <v>87</v>
      </c>
      <c r="B75" s="27">
        <f>D75+C75</f>
        <v>15</v>
      </c>
      <c r="C75" s="9">
        <v>15</v>
      </c>
      <c r="D75" s="9"/>
      <c r="E75" s="26">
        <f>F75+G75</f>
        <v>15</v>
      </c>
      <c r="F75" s="9">
        <v>15</v>
      </c>
      <c r="G75" s="10"/>
      <c r="H75" s="10"/>
      <c r="I75" s="19"/>
      <c r="J75" s="10">
        <f>SUM(K75:L75)</f>
        <v>46</v>
      </c>
      <c r="K75" s="10">
        <v>46</v>
      </c>
      <c r="L75" s="10"/>
      <c r="M75" s="10">
        <f>J75+H75</f>
        <v>46</v>
      </c>
      <c r="N75" s="19"/>
      <c r="O75" s="31">
        <f>M75*2.6+N75</f>
        <v>119.60000000000001</v>
      </c>
    </row>
    <row r="76" spans="1:15" s="3" customFormat="1" ht="14.25">
      <c r="A76" s="34" t="s">
        <v>88</v>
      </c>
      <c r="B76" s="7">
        <f>B77</f>
        <v>33</v>
      </c>
      <c r="C76" s="7">
        <f>C77</f>
        <v>33</v>
      </c>
      <c r="D76" s="7"/>
      <c r="E76" s="7">
        <f>E77</f>
        <v>33</v>
      </c>
      <c r="F76" s="7">
        <f>F77</f>
        <v>33</v>
      </c>
      <c r="G76" s="7"/>
      <c r="H76" s="7"/>
      <c r="I76" s="16"/>
      <c r="J76" s="7">
        <f>J77</f>
        <v>25</v>
      </c>
      <c r="K76" s="7">
        <f>K77</f>
        <v>25</v>
      </c>
      <c r="L76" s="7"/>
      <c r="M76" s="7">
        <f>M77</f>
        <v>25</v>
      </c>
      <c r="N76" s="16"/>
      <c r="O76" s="29">
        <f>O77</f>
        <v>65</v>
      </c>
    </row>
    <row r="77" spans="1:15" ht="14.25">
      <c r="A77" s="33" t="s">
        <v>89</v>
      </c>
      <c r="B77" s="27">
        <f>D77+C77</f>
        <v>33</v>
      </c>
      <c r="C77" s="9">
        <v>33</v>
      </c>
      <c r="D77" s="9"/>
      <c r="E77" s="26">
        <f>F77+G77</f>
        <v>33</v>
      </c>
      <c r="F77" s="9">
        <v>33</v>
      </c>
      <c r="G77" s="10"/>
      <c r="H77" s="10"/>
      <c r="I77" s="19"/>
      <c r="J77" s="10">
        <f>SUM(K77:L77)</f>
        <v>25</v>
      </c>
      <c r="K77" s="10">
        <v>25</v>
      </c>
      <c r="L77" s="10"/>
      <c r="M77" s="10">
        <f>J77+H77</f>
        <v>25</v>
      </c>
      <c r="N77" s="19"/>
      <c r="O77" s="31">
        <f>M77*2.6+N77</f>
        <v>65</v>
      </c>
    </row>
    <row r="78" spans="1:15" ht="14.25">
      <c r="A78" s="35" t="s">
        <v>90</v>
      </c>
      <c r="B78" s="7">
        <f aca="true" t="shared" si="31" ref="B78:G78">B79</f>
        <v>1</v>
      </c>
      <c r="C78" s="7"/>
      <c r="D78" s="7">
        <f t="shared" si="31"/>
        <v>1</v>
      </c>
      <c r="E78" s="7">
        <f t="shared" si="31"/>
        <v>1</v>
      </c>
      <c r="F78" s="7"/>
      <c r="G78" s="7">
        <f t="shared" si="31"/>
        <v>1</v>
      </c>
      <c r="H78" s="7"/>
      <c r="I78" s="16"/>
      <c r="J78" s="7">
        <f>J79</f>
        <v>7</v>
      </c>
      <c r="K78" s="7"/>
      <c r="L78" s="7">
        <f>L79</f>
        <v>7</v>
      </c>
      <c r="M78" s="7">
        <f>M79</f>
        <v>7</v>
      </c>
      <c r="N78" s="16"/>
      <c r="O78" s="29">
        <f>O79</f>
        <v>18.2</v>
      </c>
    </row>
    <row r="79" spans="1:15" s="3" customFormat="1" ht="14.25">
      <c r="A79" s="34" t="s">
        <v>91</v>
      </c>
      <c r="B79" s="7">
        <f aca="true" t="shared" si="32" ref="B79:G79">B80</f>
        <v>1</v>
      </c>
      <c r="C79" s="7"/>
      <c r="D79" s="7">
        <f t="shared" si="32"/>
        <v>1</v>
      </c>
      <c r="E79" s="7">
        <f t="shared" si="32"/>
        <v>1</v>
      </c>
      <c r="F79" s="7"/>
      <c r="G79" s="7">
        <f t="shared" si="32"/>
        <v>1</v>
      </c>
      <c r="H79" s="7"/>
      <c r="I79" s="16"/>
      <c r="J79" s="7">
        <f>J80</f>
        <v>7</v>
      </c>
      <c r="K79" s="7"/>
      <c r="L79" s="7">
        <f>L80</f>
        <v>7</v>
      </c>
      <c r="M79" s="7">
        <f>M80</f>
        <v>7</v>
      </c>
      <c r="N79" s="16"/>
      <c r="O79" s="29">
        <f>O80</f>
        <v>18.2</v>
      </c>
    </row>
    <row r="80" spans="1:15" ht="14.25">
      <c r="A80" s="33" t="s">
        <v>92</v>
      </c>
      <c r="B80" s="27">
        <f>D80+C80</f>
        <v>1</v>
      </c>
      <c r="C80" s="9"/>
      <c r="D80" s="9">
        <v>1</v>
      </c>
      <c r="E80" s="26">
        <f>F80+G80</f>
        <v>1</v>
      </c>
      <c r="F80" s="9"/>
      <c r="G80" s="10">
        <v>1</v>
      </c>
      <c r="H80" s="10"/>
      <c r="I80" s="19"/>
      <c r="J80" s="10">
        <f>SUM(K80:L80)</f>
        <v>7</v>
      </c>
      <c r="K80" s="10"/>
      <c r="L80" s="10">
        <v>7</v>
      </c>
      <c r="M80" s="10">
        <f>J80+H80</f>
        <v>7</v>
      </c>
      <c r="N80" s="19"/>
      <c r="O80" s="31">
        <f>M80*2.6+N80</f>
        <v>18.2</v>
      </c>
    </row>
    <row r="82" spans="1:15" ht="14.25">
      <c r="A82" s="42" t="s">
        <v>93</v>
      </c>
      <c r="B82" s="43"/>
      <c r="C82" s="43"/>
      <c r="D82" s="43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5"/>
    </row>
    <row r="83" spans="1:15" ht="14.25">
      <c r="A83" s="42" t="s">
        <v>94</v>
      </c>
      <c r="B83" s="43"/>
      <c r="C83" s="43"/>
      <c r="D83" s="43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5"/>
    </row>
    <row r="84" spans="1:15" ht="14.25">
      <c r="A84" s="42" t="s">
        <v>95</v>
      </c>
      <c r="B84" s="43"/>
      <c r="C84" s="43"/>
      <c r="D84" s="43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5"/>
    </row>
  </sheetData>
  <sheetProtection/>
  <mergeCells count="15">
    <mergeCell ref="A84:O84"/>
    <mergeCell ref="A4:A6"/>
    <mergeCell ref="M4:M6"/>
    <mergeCell ref="N4:N6"/>
    <mergeCell ref="O4:O6"/>
    <mergeCell ref="J4:L5"/>
    <mergeCell ref="B5:D5"/>
    <mergeCell ref="E5:G5"/>
    <mergeCell ref="H5:I5"/>
    <mergeCell ref="A82:O82"/>
    <mergeCell ref="A1:J1"/>
    <mergeCell ref="A2:O2"/>
    <mergeCell ref="A3:J3"/>
    <mergeCell ref="B4:I4"/>
    <mergeCell ref="A83:O83"/>
  </mergeCells>
  <printOptions/>
  <pageMargins left="0.4724409448818898" right="0.4724409448818898" top="1.3779527559055118" bottom="1.377952755905511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2016-05-25T07:26:44Z</cp:lastPrinted>
  <dcterms:created xsi:type="dcterms:W3CDTF">1996-12-17T01:32:42Z</dcterms:created>
  <dcterms:modified xsi:type="dcterms:W3CDTF">2016-05-27T05:22:23Z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